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KAB318\Годовой отчет 2024\Пакет\"/>
    </mc:Choice>
  </mc:AlternateContent>
  <bookViews>
    <workbookView xWindow="2220" yWindow="150" windowWidth="25170" windowHeight="15375"/>
  </bookViews>
  <sheets>
    <sheet name="Ведомственная 2024" sheetId="1" r:id="rId1"/>
    <sheet name="Лист1" sheetId="2" r:id="rId2"/>
  </sheets>
  <definedNames>
    <definedName name="_xlnm._FilterDatabase" localSheetId="0" hidden="1">'Ведомственная 2024'!$D$1:$D$939</definedName>
    <definedName name="Z_007F5E36_0018_4E7B_90C6_1834EA67B89E_.wvu.FilterData" localSheetId="0" hidden="1">'Ведомственная 2024'!$C$1:$C$315</definedName>
    <definedName name="Z_007F5E36_0018_4E7B_90C6_1834EA67B89E_.wvu.Rows" localSheetId="0" hidden="1">'Ведомственная 2024'!$1:$5</definedName>
    <definedName name="Z_011F70A7_5F46_4956_BDE9_35DE6093FA70_.wvu.FilterData" localSheetId="0" hidden="1">'Ведомственная 2024'!$C$1:$C$315</definedName>
    <definedName name="Z_02778DEA_960A_48DC_9A7D_2E7257BEA50B_.wvu.FilterData" localSheetId="0" hidden="1">'Ведомственная 2024'!$A$5:$G$936</definedName>
    <definedName name="Z_02866558_133E_485C_867B_2F22D0BE0946_.wvu.FilterData" localSheetId="0" hidden="1">'Ведомственная 2024'!$A$5:$G$936</definedName>
    <definedName name="Z_02BE3FA4_7E3B_4982_B06B_AADEC802EF92_.wvu.FilterData" localSheetId="0" hidden="1">'Ведомственная 2024'!$A$5:$G$936</definedName>
    <definedName name="Z_050571D2_8043_4B57_8CFC_7343BAFAEB82_.wvu.FilterData" localSheetId="0" hidden="1">'Ведомственная 2024'!$A$5:$G$936</definedName>
    <definedName name="Z_050571D2_8043_4B57_8CFC_7343BAFAEB82_.wvu.PrintArea" localSheetId="0" hidden="1">'Ведомственная 2024'!$A$1:$G$938</definedName>
    <definedName name="Z_050571D2_8043_4B57_8CFC_7343BAFAEB82_.wvu.PrintTitles" localSheetId="0" hidden="1">'Ведомственная 2024'!$6:$7</definedName>
    <definedName name="Z_0706DDDF_593A_46D1_B80A_EC9E5E6B8E5E_.wvu.FilterData" localSheetId="0" hidden="1">'Ведомственная 2024'!$A$5:$G$936</definedName>
    <definedName name="Z_085785D3_4204_4342_99E3_E4D041DE927C_.wvu.FilterData" localSheetId="0" hidden="1">'Ведомственная 2024'!$A$7:$E$315</definedName>
    <definedName name="Z_08BBC72E_E092_4E85_B285_02614ADB4E8A_.wvu.FilterData" localSheetId="0" hidden="1">'Ведомственная 2024'!$C$1:$C$315</definedName>
    <definedName name="Z_09ACB207_1905_4A90_ACFE_029D5B22B687_.wvu.FilterData" localSheetId="0" hidden="1">'Ведомственная 2024'!$C$1:$C$315</definedName>
    <definedName name="Z_0ADD32CB_89FE_4A9A_B37A_358EE5FE08D9_.wvu.FilterData" localSheetId="0" hidden="1">'Ведомственная 2024'!$A$5:$G$938</definedName>
    <definedName name="Z_0B1B0D69_66A4_434D_B6FE_B556F50BEAD9_.wvu.FilterData" localSheetId="0" hidden="1">'Ведомственная 2024'!$A$5:$G$936</definedName>
    <definedName name="Z_0C96A462_EF5C_4B4A_94C8_2DEAE21051F8_.wvu.FilterData" localSheetId="0" hidden="1">'Ведомственная 2024'!$C$1:$C$315</definedName>
    <definedName name="Z_0CB1CDDA_4A7F_4076_8244_F6C8AE0846CB_.wvu.FilterData" localSheetId="0" hidden="1">'Ведомственная 2024'!$A$5:$G$936</definedName>
    <definedName name="Z_106D0943_23C5_4327_B00F_F3060BB39306_.wvu.FilterData" localSheetId="0" hidden="1">'Ведомственная 2024'!$A$5:$G$936</definedName>
    <definedName name="Z_10A22402_33F8_44F0_AEF9_6F20B3400B07_.wvu.FilterData" localSheetId="0" hidden="1">'Ведомственная 2024'!$C$1:$C$939</definedName>
    <definedName name="Z_10A22402_33F8_44F0_AEF9_6F20B3400B07_.wvu.PrintArea" localSheetId="0" hidden="1">'Ведомственная 2024'!$A$1:$G$938</definedName>
    <definedName name="Z_10A22402_33F8_44F0_AEF9_6F20B3400B07_.wvu.PrintTitles" localSheetId="0" hidden="1">'Ведомственная 2024'!$6:$7</definedName>
    <definedName name="Z_10EE0A5F_8923_4554_8D3C_CA506EDAE08D_.wvu.FilterData" localSheetId="0" hidden="1">'Ведомственная 2024'!$C$1:$C$315</definedName>
    <definedName name="Z_116117E2_E647_47E3_A70A_DC54BBBAD7EE_.wvu.FilterData" localSheetId="0" hidden="1">'Ведомственная 2024'!$A$5:$G$936</definedName>
    <definedName name="Z_119F1C79_FA6E_4B7C_AAB8_42632B8B6F46_.wvu.FilterData" localSheetId="0" hidden="1">'Ведомственная 2024'!$C$1:$C$315</definedName>
    <definedName name="Z_11A46666_6272_42FB_A824_8E199F8D5767_.wvu.FilterData" localSheetId="0" hidden="1">'Ведомственная 2024'!$A$5:$G$936</definedName>
    <definedName name="Z_133F7F8F_B622_43CE_964A_F484AE235522_.wvu.FilterData" localSheetId="0" hidden="1">'Ведомственная 2024'!$E$6:$E$315</definedName>
    <definedName name="Z_133F7F8F_B622_43CE_964A_F484AE235522_.wvu.Rows" localSheetId="0" hidden="1">'Ведомственная 2024'!#REF!</definedName>
    <definedName name="Z_13594621_833D_4136_82FE_F842EBA36148_.wvu.FilterData" localSheetId="0" hidden="1">'Ведомственная 2024'!$C$1:$C$315</definedName>
    <definedName name="Z_13B4191A_E6B4_4EB5_A0C6_B608DAB90B64_.wvu.FilterData" localSheetId="0" hidden="1">'Ведомственная 2024'!$C$1:$C$315</definedName>
    <definedName name="Z_151D6315_4948_419D_A49C_204BF9CC6BED_.wvu.FilterData" localSheetId="0" hidden="1">'Ведомственная 2024'!$C$1:$C$315</definedName>
    <definedName name="Z_198F792D_E21A_41CB_90E0_1635D5E67A5D_.wvu.FilterData" localSheetId="0" hidden="1">'Ведомственная 2024'!$A$5:$G$936</definedName>
    <definedName name="Z_1A319082_6BD6_4DB8_9CD4_81ED2D7C7EBC_.wvu.FilterData" localSheetId="0" hidden="1">'Ведомственная 2024'!$A$5:$G$936</definedName>
    <definedName name="Z_1B9BC604_EC91_4210_B2A9_5532E3AFD2B8_.wvu.FilterData" localSheetId="0" hidden="1">'Ведомственная 2024'!$A$5:$G$939</definedName>
    <definedName name="Z_1B9BC604_EC91_4210_B2A9_5532E3AFD2B8_.wvu.PrintArea" localSheetId="0" hidden="1">'Ведомственная 2024'!$A$1:$G$938</definedName>
    <definedName name="Z_1B9BC604_EC91_4210_B2A9_5532E3AFD2B8_.wvu.PrintTitles" localSheetId="0" hidden="1">'Ведомственная 2024'!$6:$7</definedName>
    <definedName name="Z_1C4484C8_F3D6_44D6_96FE_BF398FA50719_.wvu.FilterData" localSheetId="0" hidden="1">'Ведомственная 2024'!$C$1:$C$315</definedName>
    <definedName name="Z_1C65AA35_6D1E_441A_9D35_0ED5E5059717_.wvu.FilterData" localSheetId="0" hidden="1">'Ведомственная 2024'!$C$1:$C$315</definedName>
    <definedName name="Z_1D521E91_782B_41E5_A090_8CA352A0D77D_.wvu.FilterData" localSheetId="0" hidden="1">'Ведомственная 2024'!$A$5:$G$936</definedName>
    <definedName name="Z_1D855283_2463_4964_AF19_1CC9A99AD3F6_.wvu.FilterData" localSheetId="0" hidden="1">'Ведомственная 2024'!$C$1:$C$315</definedName>
    <definedName name="Z_2103FB7C_BC21_48B9_ADB5_A574E01D142C_.wvu.FilterData" localSheetId="0" hidden="1">'Ведомственная 2024'!$E$1:$E$315</definedName>
    <definedName name="Z_213D9293_64C1_43EE_946D_86E39887CB6A_.wvu.FilterData" localSheetId="0" hidden="1">'Ведомственная 2024'!$C$1:$C$938</definedName>
    <definedName name="Z_219B619C_E401_4210_A097_4226E782CFBB_.wvu.FilterData" localSheetId="0" hidden="1">'Ведомственная 2024'!$A$5:$G$936</definedName>
    <definedName name="Z_237F7F16_5656_46FA_8E2E_1DB100BC8CFF_.wvu.FilterData" localSheetId="0" hidden="1">'Ведомственная 2024'!$A$5:$G$936</definedName>
    <definedName name="Z_2417856D_1A8B_4644_BDF3_5AF9A32B6059_.wvu.FilterData" localSheetId="0" hidden="1">'Ведомственная 2024'!$A$5:$G$936</definedName>
    <definedName name="Z_24C29B2C_5146_47E8_A825_7EC2E2AF8034_.wvu.FilterData" localSheetId="0" hidden="1">'Ведомственная 2024'!$C$1:$C$315</definedName>
    <definedName name="Z_25258F7B_B4C0_4999_B6F8_FBD8DA573EC7_.wvu.FilterData" localSheetId="0" hidden="1">'Ведомственная 2024'!$C$1:$C$315</definedName>
    <definedName name="Z_254DD944_16B3_4DE7_9BE0_9D6174D2D689_.wvu.FilterData" localSheetId="0" hidden="1">'Ведомственная 2024'!$A$5:$G$936</definedName>
    <definedName name="Z_25D26986_A602_4EA7_9320_F87B048AA059_.wvu.FilterData" localSheetId="0" hidden="1">'Ведомственная 2024'!$A$5:$G$936</definedName>
    <definedName name="Z_26869E06_EDC7_4E51_9035_9D63F3294934_.wvu.FilterData" localSheetId="0" hidden="1">'Ведомственная 2024'!$A$5:$G$936</definedName>
    <definedName name="Z_274D7316_045D_4E89_B4ED_1818157136DA_.wvu.FilterData" localSheetId="0" hidden="1">'Ведомственная 2024'!$A$5:$G$938</definedName>
    <definedName name="Z_274D7316_045D_4E89_B4ED_1818157136DA_.wvu.PrintTitles" localSheetId="0" hidden="1">'Ведомственная 2024'!$6:$7</definedName>
    <definedName name="Z_27CF93C8_6B03_4D3C_8BBB_CF54C7BFB5DA_.wvu.FilterData" localSheetId="0" hidden="1">'Ведомственная 2024'!$A$5:$G$938</definedName>
    <definedName name="Z_281BFD47_81A8_4934_998A_254E2BAAD1DE_.wvu.FilterData" localSheetId="0" hidden="1">'Ведомственная 2024'!$A$5:$G$936</definedName>
    <definedName name="Z_296DC41F_580B_4BD0_83D9_F80F181C10A6_.wvu.FilterData" localSheetId="0" hidden="1">'Ведомственная 2024'!$A$5:$G$936</definedName>
    <definedName name="Z_2A414C90_A259_46C4_A76F_9AA087921198_.wvu.FilterData" localSheetId="0" hidden="1">'Ведомственная 2024'!$C$1:$C$315</definedName>
    <definedName name="Z_2AD1FEBA_DC8F_4985_BF05_F171709F53C7_.wvu.FilterData" localSheetId="0" hidden="1">'Ведомственная 2024'!$A$5:$G$938</definedName>
    <definedName name="Z_2B9B6831_DF0D_42C3_A9E0_46076D9EC6A1_.wvu.FilterData" localSheetId="0" hidden="1">'Ведомственная 2024'!$A$5:$G$936</definedName>
    <definedName name="Z_2BD58AB9_AB40_469E_A15F_BEF6343B134C_.wvu.FilterData" localSheetId="0" hidden="1">'Ведомственная 2024'!$C$1:$C$315</definedName>
    <definedName name="Z_2BF62570_B7C1_4130_90D0_2A1B4900DF74_.wvu.FilterData" localSheetId="0" hidden="1">'Ведомственная 2024'!$A$5:$G$936</definedName>
    <definedName name="Z_2C48B3FA_64D1_4482_A9C2_AB3FF798DFBB_.wvu.FilterData" localSheetId="0" hidden="1">'Ведомственная 2024'!$A$5:$G$936</definedName>
    <definedName name="Z_2CF045C9_0205_4ED7_B677_49A6ACE64F94_.wvu.FilterData" localSheetId="0" hidden="1">'Ведомственная 2024'!$C$1:$C$938</definedName>
    <definedName name="Z_2D1C27D7_919D_4FED_A1AF_89D82C88950A_.wvu.FilterData" localSheetId="0" hidden="1">'Ведомственная 2024'!$A$5:$G$936</definedName>
    <definedName name="Z_2E2003CF_B2F3_4656_8B12_5B89664438EA_.wvu.FilterData" localSheetId="0" hidden="1">'Ведомственная 2024'!$C$1:$C$315</definedName>
    <definedName name="Z_2F07396B_9D12_4D06_916D_AD3045B24B12_.wvu.FilterData" localSheetId="0" hidden="1">'Ведомственная 2024'!$A$5:$G$939</definedName>
    <definedName name="Z_2F07396B_9D12_4D06_916D_AD3045B24B12_.wvu.PrintArea" localSheetId="0" hidden="1">'Ведомственная 2024'!$A$1:$G$938</definedName>
    <definedName name="Z_2F07396B_9D12_4D06_916D_AD3045B24B12_.wvu.PrintTitles" localSheetId="0" hidden="1">'Ведомственная 2024'!$6:$7</definedName>
    <definedName name="Z_3008D9DC_326F_416E_B1C4_4ED55BF2751D_.wvu.FilterData" localSheetId="0" hidden="1">'Ведомственная 2024'!$E$1:$E$315</definedName>
    <definedName name="Z_31B6811E_DB59_4054_B914_8C0C9C16E3B2_.wvu.Cols" localSheetId="0" hidden="1">'Ведомственная 2024'!#REF!</definedName>
    <definedName name="Z_31B6811E_DB59_4054_B914_8C0C9C16E3B2_.wvu.FilterData" localSheetId="0" hidden="1">'Ведомственная 2024'!$A$5:$G$939</definedName>
    <definedName name="Z_31B6811E_DB59_4054_B914_8C0C9C16E3B2_.wvu.PrintArea" localSheetId="0" hidden="1">'Ведомственная 2024'!$A$1:$G$938</definedName>
    <definedName name="Z_31B6811E_DB59_4054_B914_8C0C9C16E3B2_.wvu.PrintTitles" localSheetId="0" hidden="1">'Ведомственная 2024'!$6:$7</definedName>
    <definedName name="Z_339A0E6F_F860_4FA7_BAF7_2EFDA9EFAD29_.wvu.FilterData" localSheetId="0" hidden="1">'Ведомственная 2024'!$E$1:$E$315</definedName>
    <definedName name="Z_351004A7_D358_4952_9322_7ED59AFBA1EA_.wvu.FilterData" localSheetId="0" hidden="1">'Ведомственная 2024'!$A$5:$G$936</definedName>
    <definedName name="Z_35E9DC2C_ECB6_4258_8B92_507B730B1825_.wvu.FilterData" localSheetId="0" hidden="1">'Ведомственная 2024'!$A$5:$G$936</definedName>
    <definedName name="Z_36D465FA_9A9E_4BE0_8B3F_F5DC66493A82_.wvu.FilterData" localSheetId="0" hidden="1">'Ведомственная 2024'!$A$5:$G$936</definedName>
    <definedName name="Z_36FBEFA0_FE49_40FE_8EBA_4FB4CC27A59C_.wvu.FilterData" localSheetId="0" hidden="1">'Ведомственная 2024'!$A$5:$G$936</definedName>
    <definedName name="Z_388D440A_3A41_4676_87F2_250CCE5757B7_.wvu.FilterData" localSheetId="0" hidden="1">'Ведомственная 2024'!$A$5:$G$939</definedName>
    <definedName name="Z_38E00AE6_AFE8_4223_880C_8CB36A385648_.wvu.FilterData" localSheetId="0" hidden="1">'Ведомственная 2024'!$A$5:$G$939</definedName>
    <definedName name="Z_39AA17B1_C600_4873_9CD0_9F4D351A01B4_.wvu.FilterData" localSheetId="0" hidden="1">'Ведомственная 2024'!$A$5:$G$936</definedName>
    <definedName name="Z_3B30A363_9384_430F_88AC_CC2B63377886_.wvu.FilterData" localSheetId="0" hidden="1">'Ведомственная 2024'!$A$5:$G$936</definedName>
    <definedName name="Z_3EC91C76_C959_47C6_BC6D_660EA3DA5E85_.wvu.FilterData" localSheetId="0" hidden="1">'Ведомственная 2024'!$A$5:$G$936</definedName>
    <definedName name="Z_3ECC1EAB_045B_4DD8_AC57_EAC1BB3142B1_.wvu.FilterData" localSheetId="0" hidden="1">'Ведомственная 2024'!$A$5:$G$936</definedName>
    <definedName name="Z_3F2B59B5_2454_4CCC_9769_FDABAFE1B1AF_.wvu.FilterData" localSheetId="0" hidden="1">'Ведомственная 2024'!$A$5:$G$936</definedName>
    <definedName name="Z_3F65F321_0207_45F1_A45B_B85D3C287FAB_.wvu.FilterData" localSheetId="0" hidden="1">'Ведомственная 2024'!$A$5:$G$939</definedName>
    <definedName name="Z_411B5189_F338_4381_9D4F_51668C6D4643_.wvu.FilterData" localSheetId="0" hidden="1">'Ведомственная 2024'!$E$1:$E$315</definedName>
    <definedName name="Z_428B0852_FB07_4FC6_B910_CEF5FA222916_.wvu.FilterData" localSheetId="0" hidden="1">'Ведомственная 2024'!$C$1:$C$315</definedName>
    <definedName name="Z_4320B69D_C18B_459D_9981_E149E947F2F5_.wvu.FilterData" localSheetId="0" hidden="1">'Ведомственная 2024'!$C$1:$C$938</definedName>
    <definedName name="Z_436DC750_4162_43F2_9519_961C75A162D6_.wvu.FilterData" localSheetId="0" hidden="1">'Ведомственная 2024'!$A$5:$G$936</definedName>
    <definedName name="Z_439FBFF2_3580_46C1_BA52_708414D552D7_.wvu.FilterData" localSheetId="0" hidden="1">'Ведомственная 2024'!$A$5:$G$936</definedName>
    <definedName name="Z_43BBCA04_7ADE_4934_AA18_5F6C26A46A82_.wvu.FilterData" localSheetId="0" hidden="1">'Ведомственная 2024'!$A$5:$G$936</definedName>
    <definedName name="Z_44B06D54_6BFE_4650_8CD4_B2EF25A1408B_.wvu.FilterData" localSheetId="0" hidden="1">'Ведомственная 2024'!$C$1:$C$315</definedName>
    <definedName name="Z_453DEF88_B318_43B3_B112_8A13BB0F753F_.wvu.FilterData" localSheetId="0" hidden="1">'Ведомственная 2024'!$C$1:$C$315</definedName>
    <definedName name="Z_490A28B9_F8BB_49CA_9309_369EBCAF81BD_.wvu.FilterData" localSheetId="0" hidden="1">'Ведомственная 2024'!$E$6:$E$315</definedName>
    <definedName name="Z_490A28B9_F8BB_49CA_9309_369EBCAF81BD_.wvu.Rows" localSheetId="0" hidden="1">'Ведомственная 2024'!#REF!</definedName>
    <definedName name="Z_4A81E7D9_63FB_4159_8E05_F9E72E174B87_.wvu.FilterData" localSheetId="0" hidden="1">'Ведомственная 2024'!$E$6:$E$315</definedName>
    <definedName name="Z_4B87C240_6871_40C1_8167_99AC2CC4224E_.wvu.FilterData" localSheetId="0" hidden="1">'Ведомственная 2024'!$A$5:$G$936</definedName>
    <definedName name="Z_4D0B8BA8_6F74_45D4_AE16_4C768679EB96_.wvu.FilterData" localSheetId="0" hidden="1">'Ведомственная 2024'!$A$5:$G$936</definedName>
    <definedName name="Z_4DCA125F_94AC_48C5_A97C_E5CF62CAB2D0_.wvu.FilterData" localSheetId="0" hidden="1">'Ведомственная 2024'!$C$1:$C$315</definedName>
    <definedName name="Z_4E946737_BF80_4AE1_8521_7F377036B2F2_.wvu.FilterData" localSheetId="0" hidden="1">'Ведомственная 2024'!$C$1:$C$315</definedName>
    <definedName name="Z_4F4B9F7B_2D80_42D8_869C_63ACF2FFB41D_.wvu.FilterData" localSheetId="0" hidden="1">'Ведомственная 2024'!$E$1:$E$315</definedName>
    <definedName name="Z_4F6028D4_2BCF_4391_9E72_D95C38EB4D6D_.wvu.FilterData" localSheetId="0" hidden="1">'Ведомственная 2024'!$C$1:$C$315</definedName>
    <definedName name="Z_4F65368D_37FC_4039_AE2C_A98E37ABDE51_.wvu.FilterData" localSheetId="0" hidden="1">'Ведомственная 2024'!$C$1:$C$315</definedName>
    <definedName name="Z_4F75F84C_849B_40E2_A4F1_1D88152781CE_.wvu.FilterData" localSheetId="0" hidden="1">'Ведомственная 2024'!$E$1:$E$315</definedName>
    <definedName name="Z_4F80A8AD_8525_47FC_9E2A_C08D6B6AC00B_.wvu.FilterData" localSheetId="0" hidden="1">'Ведомственная 2024'!$C$1:$C$315</definedName>
    <definedName name="Z_50648A79_6FB5_4710_8382_82BD0673CB1A_.wvu.FilterData" localSheetId="0" hidden="1">'Ведомственная 2024'!$A$5:$G$936</definedName>
    <definedName name="Z_51B84039_12EC_40FF_9089_6EA0B6B346DB_.wvu.FilterData" localSheetId="0" hidden="1">'Ведомственная 2024'!$A$5:$G$936</definedName>
    <definedName name="Z_529F4E2F_82F3_4E46_94B5_EF7DE1CF856C_.wvu.FilterData" localSheetId="0" hidden="1">'Ведомственная 2024'!$A$5:$G$936</definedName>
    <definedName name="Z_52C89335_A859_423A_B3CF_0B3175B6B97C_.wvu.FilterData" localSheetId="0" hidden="1">'Ведомственная 2024'!$A$5:$G$936</definedName>
    <definedName name="Z_52E3A67F_D5E6_49DA_9405_4A70D4B4DC0A_.wvu.FilterData" localSheetId="0" hidden="1">'Ведомственная 2024'!$A$5:$G$939</definedName>
    <definedName name="Z_54A8B915_1A83_482C_9025_390E68F1774A_.wvu.FilterData" localSheetId="0" hidden="1">'Ведомственная 2024'!$A$5:$G$936</definedName>
    <definedName name="Z_573B8AD5_7C5B_4226_B5B5_F8721058AE1A_.wvu.FilterData" localSheetId="0" hidden="1">'Ведомственная 2024'!$A$5:$G$936</definedName>
    <definedName name="Z_589CEADC_FC0C_4F31_B38B_9B829E72D8F5_.wvu.FilterData" localSheetId="0" hidden="1">'Ведомственная 2024'!$A$5:$G$936</definedName>
    <definedName name="Z_589CEADC_FC0C_4F31_B38B_9B829E72D8F5_.wvu.PrintArea" localSheetId="0" hidden="1">'Ведомственная 2024'!$A$1:$G$938</definedName>
    <definedName name="Z_589CEADC_FC0C_4F31_B38B_9B829E72D8F5_.wvu.PrintTitles" localSheetId="0" hidden="1">'Ведомственная 2024'!$6:$7</definedName>
    <definedName name="Z_58AF8AD9_9917_487A_8012_425326EB84A4_.wvu.FilterData" localSheetId="0" hidden="1">'Ведомственная 2024'!$C$1:$C$938</definedName>
    <definedName name="Z_5923A1F3_29EF_4356_8828_06432E22A50C_.wvu.FilterData" localSheetId="0" hidden="1">'Ведомственная 2024'!$A$5:$G$936</definedName>
    <definedName name="Z_596313B7_E5D9_4D79_B2E9_ABF150981055_.wvu.FilterData" localSheetId="0" hidden="1">'Ведомственная 2024'!$A$5:$G$936</definedName>
    <definedName name="Z_598BF785_E20B_4A5D_A643_B6D1519C3B4C_.wvu.FilterData" localSheetId="0" hidden="1">'Ведомственная 2024'!$C$1:$C$315</definedName>
    <definedName name="Z_5A4F58BC_8E73_4E5D_826B_55148FE846D8_.wvu.FilterData" localSheetId="0" hidden="1">'Ведомственная 2024'!$A$5:$G$936</definedName>
    <definedName name="Z_5B01981F_E450_4393_AC0A_89A681241E35_.wvu.FilterData" localSheetId="0" hidden="1">'Ведомственная 2024'!$A$5:$G$936</definedName>
    <definedName name="Z_5B4E2AF5_B1D5_4B04_9397_79ED61980543_.wvu.FilterData" localSheetId="0" hidden="1">'Ведомственная 2024'!$A$5:$G$936</definedName>
    <definedName name="Z_5B6E2C24_C9F1_4B79_AF92_7FF0F916773F_.wvu.FilterData" localSheetId="0" hidden="1">'Ведомственная 2024'!$A$5:$G$936</definedName>
    <definedName name="Z_5B835D10_1BF4_4049_969D_79498D8DC36D_.wvu.FilterData" localSheetId="0" hidden="1">'Ведомственная 2024'!$C$1:$C$315</definedName>
    <definedName name="Z_5D73CCFA_326B_4FF2_8DD7_DD97ED03F790_.wvu.FilterData" localSheetId="0" hidden="1">'Ведомственная 2024'!$D$1:$D$939</definedName>
    <definedName name="Z_5E7189BD_33B6_4265_AD7B_2DAE447F41AE_.wvu.FilterData" localSheetId="0" hidden="1">'Ведомственная 2024'!$C$1:$C$315</definedName>
    <definedName name="Z_60036973_5706_4320_9A6F_5D0F9BF1549D_.wvu.FilterData" localSheetId="0" hidden="1">'Ведомственная 2024'!$A$5:$G$936</definedName>
    <definedName name="Z_62661A40_366A_4071_B877_5EF57D1E07A3_.wvu.FilterData" localSheetId="0" hidden="1">'Ведомственная 2024'!$C$1:$C$315</definedName>
    <definedName name="Z_6370EB7A_BF57_416E_A8AE_D821251E35C6_.wvu.FilterData" localSheetId="0" hidden="1">'Ведомственная 2024'!$A$5:$G$939</definedName>
    <definedName name="Z_63C2F3FF_BD1D_4101_9BB7_5107680FD801_.wvu.FilterData" localSheetId="0" hidden="1">'Ведомственная 2024'!$A$5:$G$936</definedName>
    <definedName name="Z_64E8C579_A1C2_4BF5_8BAE_DF757BA67CC2_.wvu.FilterData" localSheetId="0" hidden="1">'Ведомственная 2024'!$A$5:$G$936</definedName>
    <definedName name="Z_65CC1FD0_A082_4BAC_9FAA_A1F0C583218A_.wvu.FilterData" localSheetId="0" hidden="1">'Ведомственная 2024'!$C$1:$C$315</definedName>
    <definedName name="Z_65E454EC_524F_42C5_B611_13C1714A91DD_.wvu.FilterData" localSheetId="0" hidden="1">'Ведомственная 2024'!$A$5:$G$936</definedName>
    <definedName name="Z_660AD292_8E33_401C_A5C7_9ECD77ACA988_.wvu.FilterData" localSheetId="0" hidden="1">'Ведомственная 2024'!$A$5:$G$938</definedName>
    <definedName name="Z_660AD292_8E33_401C_A5C7_9ECD77ACA988_.wvu.PrintArea" localSheetId="0" hidden="1">'Ведомственная 2024'!$A$1:$E$938</definedName>
    <definedName name="Z_660AD292_8E33_401C_A5C7_9ECD77ACA988_.wvu.PrintTitles" localSheetId="0" hidden="1">'Ведомственная 2024'!$6:$7</definedName>
    <definedName name="Z_665899D6_407F_43D6_B4CC_A15129026B2D_.wvu.FilterData" localSheetId="0" hidden="1">'Ведомственная 2024'!$C$1:$C$315</definedName>
    <definedName name="Z_66B1DA6C_30AE_4E8E_BAB8_2D2CD18F028F_.wvu.FilterData" localSheetId="0" hidden="1">'Ведомственная 2024'!$A$5:$G$936</definedName>
    <definedName name="Z_68483B92_B4BC_4BFF_8189_51AD462EA736_.wvu.FilterData" localSheetId="0" hidden="1">'Ведомственная 2024'!$A$5:$G$936</definedName>
    <definedName name="Z_68EBCA72_F8E9_463B_B2A5_9391B8A84CDD_.wvu.FilterData" localSheetId="0" hidden="1">'Ведомственная 2024'!$A$5:$G$936</definedName>
    <definedName name="Z_6A08630E_C79F_4A9F_9F6E_4662FC79F9DF_.wvu.FilterData" localSheetId="0" hidden="1">'Ведомственная 2024'!$A$5:$G$936</definedName>
    <definedName name="Z_6A08D654_CCAB_4221_895E_D3314553B3C7_.wvu.FilterData" localSheetId="0" hidden="1">'Ведомственная 2024'!$C$1:$C$315</definedName>
    <definedName name="Z_6ACECF48_6067_4BB0_93E1_3DEC7FC0279E_.wvu.FilterData" localSheetId="0" hidden="1">'Ведомственная 2024'!$C$1:$C$315</definedName>
    <definedName name="Z_6D1CB105_C928_4864_AB11_841109A25713_.wvu.FilterData" localSheetId="0" hidden="1">'Ведомственная 2024'!$C$1:$C$315</definedName>
    <definedName name="Z_6EE4D5BA_AAAE_4E19_844D_74CB9C31FBA9_.wvu.FilterData" localSheetId="0" hidden="1">'Ведомственная 2024'!$A$5:$G$936</definedName>
    <definedName name="Z_6F6CED13_45CC_49E5_BEC2_9A439ED48624_.wvu.FilterData" localSheetId="0" hidden="1">'Ведомственная 2024'!$A$5:$G$936</definedName>
    <definedName name="Z_701B221B_A772_462B_90E8_BCEFF5C4C26B_.wvu.FilterData" localSheetId="0" hidden="1">'Ведомственная 2024'!$C$1:$C$315</definedName>
    <definedName name="Z_72953659_01B8_4C66_A2DB_F47D273E824E_.wvu.FilterData" localSheetId="0" hidden="1">'Ведомственная 2024'!$A$5:$G$936</definedName>
    <definedName name="Z_72B68860_A2DB_4696_9B09_1DC403DE355C_.wvu.FilterData" localSheetId="0" hidden="1">'Ведомственная 2024'!$A$5:$G$938</definedName>
    <definedName name="Z_734A5F1A_D167_4CF0_95B6_C27ADD912957_.wvu.FilterData" localSheetId="0" hidden="1">'Ведомственная 2024'!$C$1:$C$315</definedName>
    <definedName name="Z_74356BFE_500D_497A_8FD7_DF427031592B_.wvu.FilterData" localSheetId="0" hidden="1">'Ведомственная 2024'!$A$5:$G$936</definedName>
    <definedName name="Z_7457847A_7F24_44A5_AD47_F2B24E242971_.wvu.FilterData" localSheetId="0" hidden="1">'Ведомственная 2024'!$C$1:$C$315</definedName>
    <definedName name="Z_7457847A_7F24_44A5_AD47_F2B24E242971_.wvu.PrintTitles" localSheetId="0" hidden="1">'Ведомственная 2024'!$6:$7</definedName>
    <definedName name="Z_75655225_B210_4E96_A723_A3B4C40CE1A0_.wvu.FilterData" localSheetId="0" hidden="1">'Ведомственная 2024'!$C$1:$C$315</definedName>
    <definedName name="Z_759488F2_2ECC_4C2B_BA34_CE7A042B1DD3_.wvu.FilterData" localSheetId="0" hidden="1">'Ведомственная 2024'!$C$1:$C$315</definedName>
    <definedName name="Z_7660D93E_29D6_4047_BEB1_73DFB0CF0D7E_.wvu.FilterData" localSheetId="0" hidden="1">'Ведомственная 2024'!$A$5:$G$936</definedName>
    <definedName name="Z_76CD65F8_735C_4208_AA67_F7F218479D5E_.wvu.FilterData" localSheetId="0" hidden="1">'Ведомственная 2024'!$A$5:$G$938</definedName>
    <definedName name="Z_76CD65F8_735C_4208_AA67_F7F218479D5E_.wvu.PrintArea" localSheetId="0" hidden="1">'Ведомственная 2024'!$A$1:$E$938</definedName>
    <definedName name="Z_76CD65F8_735C_4208_AA67_F7F218479D5E_.wvu.PrintTitles" localSheetId="0" hidden="1">'Ведомственная 2024'!$6:$7</definedName>
    <definedName name="Z_794A2F7E_934E_47EA_86FD_A5C2159813B7_.wvu.FilterData" localSheetId="0" hidden="1">'Ведомственная 2024'!$A$5:$G$936</definedName>
    <definedName name="Z_79DCEC66_FF93_4AE7_9225_C842E0DE18FD_.wvu.FilterData" localSheetId="0" hidden="1">'Ведомственная 2024'!$C$1:$C$938</definedName>
    <definedName name="Z_7B1D3C40_97CB_44A5_A4F4_B2DACAE236EE_.wvu.FilterData" localSheetId="0" hidden="1">'Ведомственная 2024'!$C$1:$C$938</definedName>
    <definedName name="Z_7B1D3C40_97CB_44A5_A4F4_B2DACAE236EE_.wvu.PrintArea" localSheetId="0" hidden="1">'Ведомственная 2024'!$A$1:$E$938</definedName>
    <definedName name="Z_7B1D3C40_97CB_44A5_A4F4_B2DACAE236EE_.wvu.PrintTitles" localSheetId="0" hidden="1">'Ведомственная 2024'!$6:$7</definedName>
    <definedName name="Z_7CE5EBF6_35E7_4FD7_BEF3_7A2526CDB2D5_.wvu.FilterData" localSheetId="0" hidden="1">'Ведомственная 2024'!$A$5:$G$936</definedName>
    <definedName name="Z_7D2618FE_8316_4322_BBB3_B9E3EAE600A5_.wvu.FilterData" localSheetId="0" hidden="1">'Ведомственная 2024'!$A$5:$G$936</definedName>
    <definedName name="Z_7E65BE15_0E09_4F6D_A7AA_44A291E510F3_.wvu.FilterData" localSheetId="0" hidden="1">'Ведомственная 2024'!$C$1:$C$315</definedName>
    <definedName name="Z_80CCE80F_D28B_43CC_9234_B549A67C4405_.wvu.FilterData" localSheetId="0" hidden="1">'Ведомственная 2024'!$C$1:$C$315</definedName>
    <definedName name="Z_824CB1FE_173D_43E7_96E6_610FCAB0FDC5_.wvu.FilterData" localSheetId="0" hidden="1">'Ведомственная 2024'!$A$5:$G$936</definedName>
    <definedName name="Z_825182F9_1795_4E8C_AFEF_1CE46EB9E93B_.wvu.FilterData" localSheetId="0" hidden="1">'Ведомственная 2024'!$C$1:$C$315</definedName>
    <definedName name="Z_828466A9_370B_40A2_B41D_A30CECEF3FBC_.wvu.FilterData" localSheetId="0" hidden="1">'Ведомственная 2024'!$C$1:$C$938</definedName>
    <definedName name="Z_83385D00_A7DC_45EE_9346_DD4FAD4207AF_.wvu.FilterData" localSheetId="0" hidden="1">'Ведомственная 2024'!$A$5:$G$936</definedName>
    <definedName name="Z_858E882D_11B3_466C_A35F_7EB9EF2F313A_.wvu.FilterData" localSheetId="0" hidden="1">'Ведомственная 2024'!$C$1:$C$315</definedName>
    <definedName name="Z_877E8F10_CC8B_4B79_8F0E_28936002415F_.wvu.FilterData" localSheetId="0" hidden="1">'Ведомственная 2024'!$D$1:$D$315</definedName>
    <definedName name="Z_88201692_7443_4FA4_BC8C_7E43821F0D97_.wvu.FilterData" localSheetId="0" hidden="1">'Ведомственная 2024'!$A$5:$G$938</definedName>
    <definedName name="Z_89D2DE49_287D_4951_8BEF_A6BD86BCE9DD_.wvu.FilterData" localSheetId="0" hidden="1">'Ведомственная 2024'!$A$5:$G$936</definedName>
    <definedName name="Z_8AF1CF89_BA2E_4FF0_AC11_DEDD07AAB4F1_.wvu.FilterData" localSheetId="0" hidden="1">'Ведомственная 2024'!$C$1:$C$315</definedName>
    <definedName name="Z_8B487D89_0DBD_4FCC_9D11_7C6CE3D7E6DB_.wvu.FilterData" localSheetId="0" hidden="1">'Ведомственная 2024'!$C$1:$C$315</definedName>
    <definedName name="Z_8B74D35C_7F07_41C2_82EF_160B4396DF15_.wvu.FilterData" localSheetId="0" hidden="1">'Ведомственная 2024'!$A$5:$G$938</definedName>
    <definedName name="Z_8CDCA865_C37A_45F3_90D0_9ED21E45FBB6_.wvu.FilterData" localSheetId="0" hidden="1">'Ведомственная 2024'!$A$5:$G$936</definedName>
    <definedName name="Z_8D839F51_FAE5_46FD_8DEF_5D891B77C72B_.wvu.FilterData" localSheetId="0" hidden="1">'Ведомственная 2024'!$A$5:$G$936</definedName>
    <definedName name="Z_8DED8CAE_5331_4571_8264_EF18EDA60B1C_.wvu.FilterData" localSheetId="0" hidden="1">'Ведомственная 2024'!$A$5:$G$936</definedName>
    <definedName name="Z_8E0FA1DA_588D_452D_9ADE_4C50A1D95F68_.wvu.FilterData" localSheetId="0" hidden="1">'Ведомственная 2024'!$A$5:$G$936</definedName>
    <definedName name="Z_8ECA78EF_BB67_486B_8EC5_8173A3C4979F_.wvu.FilterData" localSheetId="0" hidden="1">'Ведомственная 2024'!$A$5:$G$936</definedName>
    <definedName name="Z_8F3A6EF4_1692_4DD9_B06A_3B4A2F34715C_.wvu.FilterData" localSheetId="0" hidden="1">'Ведомственная 2024'!$C$1:$C$315</definedName>
    <definedName name="Z_8F45B62E_2C5C_4EEF_BBF7_95E3DECCC735_.wvu.FilterData" localSheetId="0" hidden="1">'Ведомственная 2024'!$A$5:$G$936</definedName>
    <definedName name="Z_8F45B62E_2C5C_4EEF_BBF7_95E3DECCC735_.wvu.PrintArea" localSheetId="0" hidden="1">'Ведомственная 2024'!$A$1:$G$938</definedName>
    <definedName name="Z_8F45B62E_2C5C_4EEF_BBF7_95E3DECCC735_.wvu.PrintTitles" localSheetId="0" hidden="1">'Ведомственная 2024'!$6:$7</definedName>
    <definedName name="Z_8F45B62E_2C5C_4EEF_BBF7_95E3DECCC735_.wvu.Rows" localSheetId="0" hidden="1">'Ведомственная 2024'!#REF!</definedName>
    <definedName name="Z_91B8747F_2108_4867_A828_AA92BF4FF378_.wvu.FilterData" localSheetId="0" hidden="1">'Ведомственная 2024'!$C$1:$C$938</definedName>
    <definedName name="Z_91B8747F_2108_4867_A828_AA92BF4FF378_.wvu.PrintArea" localSheetId="0" hidden="1">'Ведомственная 2024'!$A$1:$E$938</definedName>
    <definedName name="Z_91B8747F_2108_4867_A828_AA92BF4FF378_.wvu.PrintTitles" localSheetId="0" hidden="1">'Ведомственная 2024'!$6:$7</definedName>
    <definedName name="Z_92ABC10B_A427_40A8_9201_668D48CFD027_.wvu.FilterData" localSheetId="0" hidden="1">'Ведомственная 2024'!$D$1:$D$315</definedName>
    <definedName name="Z_92DA2583_4DF7_4120_8EDC_0D74E076FF34_.wvu.FilterData" localSheetId="0" hidden="1">'Ведомственная 2024'!$A$5:$G$936</definedName>
    <definedName name="Z_94F4AD0F_A2F0_4D84_87C3_A66D869D0BB7_.wvu.FilterData" localSheetId="0" hidden="1">'Ведомственная 2024'!$C$1:$C$315</definedName>
    <definedName name="Z_94F4AD0F_A2F0_4D84_87C3_A66D869D0BB7_.wvu.PrintTitles" localSheetId="0" hidden="1">'Ведомственная 2024'!$6:$7</definedName>
    <definedName name="Z_9589F66D_796B_4A6C_B100_1BAE90199D67_.wvu.FilterData" localSheetId="0" hidden="1">'Ведомственная 2024'!$C$1:$C$315</definedName>
    <definedName name="Z_95F27D9A_C382_420E_A6A3_A67985429835_.wvu.FilterData" localSheetId="0" hidden="1">'Ведомственная 2024'!$C$1:$C$315</definedName>
    <definedName name="Z_96300E31_E858_4020_9D79_4E7F34DD22A1_.wvu.FilterData" localSheetId="0" hidden="1">'Ведомственная 2024'!$A$5:$G$936</definedName>
    <definedName name="Z_972506C8_70CF_4957_A984_979516409B8B_.wvu.FilterData" localSheetId="0" hidden="1">'Ведомственная 2024'!$C$1:$C$938</definedName>
    <definedName name="Z_9B3439A3_2F90_4DC3_847C_809DAA269670_.wvu.FilterData" localSheetId="0" hidden="1">'Ведомственная 2024'!$A$5:$G$936</definedName>
    <definedName name="Z_9B9797BA_927B_4A7A_9AC7_1B0FAF668B44_.wvu.FilterData" localSheetId="0" hidden="1">'Ведомственная 2024'!$A$5:$G$936</definedName>
    <definedName name="Z_9CB35277_B8D0_4242_8965_26CD0EDA50AA_.wvu.FilterData" localSheetId="0" hidden="1">'Ведомственная 2024'!$C$1:$C$315</definedName>
    <definedName name="Z_9EADF96E_0F43_4011_AD19_FC9541951484_.wvu.FilterData" localSheetId="0" hidden="1">'Ведомственная 2024'!$A$5:$G$936</definedName>
    <definedName name="Z_9EB4BA97_87BD_405E_A4F7_A88E9EAD47F9_.wvu.FilterData" localSheetId="0" hidden="1">'Ведомственная 2024'!$A$5:$G$939</definedName>
    <definedName name="Z_9F0400CF_5E29_4AAE_A3D4_1CB39D0D626E_.wvu.FilterData" localSheetId="0" hidden="1">'Ведомственная 2024'!$C$1:$C$315</definedName>
    <definedName name="Z_9F37C88D_C357_4E50_837B_25D1C5E09DBC_.wvu.FilterData" localSheetId="0" hidden="1">'Ведомственная 2024'!$A$5:$G$936</definedName>
    <definedName name="Z_9F78D32E_3307_4934_90E3_C2A391F9E73A_.wvu.FilterData" localSheetId="0" hidden="1">'Ведомственная 2024'!$A$5:$G$939</definedName>
    <definedName name="Z_A00CEFB4_21BB_406A_AE77_95B3177FDD81_.wvu.FilterData" localSheetId="0" hidden="1">'Ведомственная 2024'!$A$5:$G$936</definedName>
    <definedName name="Z_A0EFCD36_E3B2_4D79_8CD1_08F1A28D7DCF_.wvu.FilterData" localSheetId="0" hidden="1">'Ведомственная 2024'!$C$1:$C$315</definedName>
    <definedName name="Z_A2FE9928_0175_4CB8_8BD8_B3B293BFF215_.wvu.FilterData" localSheetId="0" hidden="1">'Ведомственная 2024'!$C$1:$C$315</definedName>
    <definedName name="Z_A413C04F_7884_4BED_B004_2E4CAC1352CE_.wvu.FilterData" localSheetId="0" hidden="1">'Ведомственная 2024'!$D$1:$D$315</definedName>
    <definedName name="Z_A5B21B3A_BDF3_4810_9B0C_FEAA40EB4EC6_.wvu.FilterData" localSheetId="0" hidden="1">'Ведомственная 2024'!$A$5:$G$936</definedName>
    <definedName name="Z_A789A353_05BC_40EB_AC17_5BC7C5515571_.wvu.FilterData" localSheetId="0" hidden="1">'Ведомственная 2024'!$A$5:$G$936</definedName>
    <definedName name="Z_A954AFED_CEB3_4A22_9CC8_9B1CB38DD9D2_.wvu.FilterData" localSheetId="0" hidden="1">'Ведомственная 2024'!$C$1:$C$315</definedName>
    <definedName name="Z_AD166C13_D03E_417A_BEE0_05BCD70AFE9B_.wvu.FilterData" localSheetId="0" hidden="1">'Ведомственная 2024'!$C$1:$C$315</definedName>
    <definedName name="Z_AD166C13_D03E_417A_BEE0_05BCD70AFE9B_.wvu.PrintTitles" localSheetId="0" hidden="1">'Ведомственная 2024'!$6:$7</definedName>
    <definedName name="Z_AD166C13_D03E_417A_BEE0_05BCD70AFE9B_.wvu.Rows" localSheetId="0" hidden="1">'Ведомственная 2024'!#REF!,'Ведомственная 2024'!#REF!</definedName>
    <definedName name="Z_AD18EB3A_FCDD_4A72_9B90_03B60AFD4BE9_.wvu.FilterData" localSheetId="0" hidden="1">'Ведомственная 2024'!$C$1:$C$315</definedName>
    <definedName name="Z_AE81C457_9CB6_48B0_9EB1_1F3960275663_.wvu.FilterData" localSheetId="0" hidden="1">'Ведомственная 2024'!$E$1:$E$315</definedName>
    <definedName name="Z_AE876A43_879E_4D3A_B4EF_DD9AA49CB929_.wvu.FilterData" localSheetId="0" hidden="1">'Ведомственная 2024'!$A$5:$G$936</definedName>
    <definedName name="Z_AF2A9BF5_747D_4D8E_9EEA_A8DC7A9730C3_.wvu.FilterData" localSheetId="0" hidden="1">'Ведомственная 2024'!$C$1:$C$938</definedName>
    <definedName name="Z_AF2A9BF5_747D_4D8E_9EEA_A8DC7A9730C3_.wvu.PrintArea" localSheetId="0" hidden="1">'Ведомственная 2024'!$A$1:$E$938</definedName>
    <definedName name="Z_AF2A9BF5_747D_4D8E_9EEA_A8DC7A9730C3_.wvu.PrintTitles" localSheetId="0" hidden="1">'Ведомственная 2024'!$6:$7</definedName>
    <definedName name="Z_AF96B8D6_7BA8_46AD_AA73_DDE380FFA4C1_.wvu.FilterData" localSheetId="0" hidden="1">'Ведомственная 2024'!$A$5:$G$936</definedName>
    <definedName name="Z_B02D0849_2D31_4704_A23B_33EC244B8F52_.wvu.FilterData" localSheetId="0" hidden="1">'Ведомственная 2024'!$A$5:$G$939</definedName>
    <definedName name="Z_B054341B_C8B1_43FF_92C1_405BFCDEB05C_.wvu.FilterData" localSheetId="0" hidden="1">'Ведомственная 2024'!$A$5:$G$936</definedName>
    <definedName name="Z_B23C7E8F_B6A4_48DF_9E5B_78ABF998810F_.wvu.FilterData" localSheetId="0" hidden="1">'Ведомственная 2024'!$C$1:$C$315</definedName>
    <definedName name="Z_B2D92D1B_6BC0_4DB1_A5AA_5C8BBE468F07_.wvu.FilterData" localSheetId="0" hidden="1">'Ведомственная 2024'!$C$1:$C$315</definedName>
    <definedName name="Z_B335D2B6_1305_4CDD_B608_E59EBC49B274_.wvu.FilterData" localSheetId="0" hidden="1">'Ведомственная 2024'!$A$5:$G$936</definedName>
    <definedName name="Z_B346D818_BCF3_4392_9A83_FD04E15FA5E0_.wvu.FilterData" localSheetId="0" hidden="1">'Ведомственная 2024'!$A$5:$G$936</definedName>
    <definedName name="Z_B490F9DB_D40B_42EA_BEA1_5B45C6E23740_.wvu.FilterData" localSheetId="0" hidden="1">'Ведомственная 2024'!$A$6:$E$936</definedName>
    <definedName name="Z_B4CC2556_FAFE_4628_8FA2_94019AB50AE6_.wvu.FilterData" localSheetId="0" hidden="1">'Ведомственная 2024'!$E$1:$E$315</definedName>
    <definedName name="Z_B54E861E_8118_4365_94A1_DED763393277_.wvu.FilterData" localSheetId="0" hidden="1">'Ведомственная 2024'!$C$1:$C$938</definedName>
    <definedName name="Z_B5F624BF_8CEA_450F_81C2_4F96707D3034_.wvu.FilterData" localSheetId="0" hidden="1">'Ведомственная 2024'!$C$1:$C$315</definedName>
    <definedName name="Z_B683F5B5_833A_40F6_915E_00FD2CE356A6_.wvu.FilterData" localSheetId="0" hidden="1">'Ведомственная 2024'!$A$5:$G$936</definedName>
    <definedName name="Z_B76F9DCC_5F6C_43D8_9C24_DD464DD8901B_.wvu.FilterData" localSheetId="0" hidden="1">'Ведомственная 2024'!$C$1:$C$938</definedName>
    <definedName name="Z_B7B47636_84DA_4D16_BF77_D9946A74E10E_.wvu.FilterData" localSheetId="0" hidden="1">'Ведомственная 2024'!$A$5:$G$936</definedName>
    <definedName name="Z_B7B47636_84DA_4D16_BF77_D9946A74E10E_.wvu.PrintArea" localSheetId="0" hidden="1">'Ведомственная 2024'!$A$1:$G$938</definedName>
    <definedName name="Z_B7B47636_84DA_4D16_BF77_D9946A74E10E_.wvu.PrintTitles" localSheetId="0" hidden="1">'Ведомственная 2024'!$6:$7</definedName>
    <definedName name="Z_B7F037B5_0957_4455_AD84_B1F197E32687_.wvu.FilterData" localSheetId="0" hidden="1">'Ведомственная 2024'!$A$5:$G$936</definedName>
    <definedName name="Z_B8B5B353_E163_4E72_9841_B52051790A02_.wvu.FilterData" localSheetId="0" hidden="1">'Ведомственная 2024'!$A$5:$G$936</definedName>
    <definedName name="Z_B95A2F44_F6E0_4A17_A501_B486ABF6FFB5_.wvu.FilterData" localSheetId="0" hidden="1">'Ведомственная 2024'!$A$5:$G$936</definedName>
    <definedName name="Z_B9B39110_73A3_4125_A9FF_F2146623789B_.wvu.FilterData" localSheetId="0" hidden="1">'Ведомственная 2024'!$C$1:$C$315</definedName>
    <definedName name="Z_B9EAA300_15E1_4A77_BB0E_136BC4C899D0_.wvu.FilterData" localSheetId="0" hidden="1">'Ведомственная 2024'!$C$1:$C$315</definedName>
    <definedName name="Z_BAB0D144_4FD4_4699_AAAE_1BB4825DF89B_.wvu.FilterData" localSheetId="0" hidden="1">'Ведомственная 2024'!$C$1:$C$315</definedName>
    <definedName name="Z_BAC272F3_5F36_438B_87FC_26540BC30E58_.wvu.FilterData" localSheetId="0" hidden="1">'Ведомственная 2024'!$A$5:$G$936</definedName>
    <definedName name="Z_BC250973_F723_4C72_805B_6461B208FFD1_.wvu.FilterData" localSheetId="0" hidden="1">'Ведомственная 2024'!$A$5:$G$936</definedName>
    <definedName name="Z_BCAFDCE3_F888_486A_B61C_5D995126303F_.wvu.FilterData" localSheetId="0" hidden="1">'Ведомственная 2024'!$C$1:$C$938</definedName>
    <definedName name="Z_BDEFF26A_BCC1_4B19_9FF8_059A77E33839_.wvu.FilterData" localSheetId="0" hidden="1">'Ведомственная 2024'!$C$1:$C$315</definedName>
    <definedName name="Z_BE745D0A_5239_474B_A30F_F960EAEE09A4_.wvu.FilterData" localSheetId="0" hidden="1">'Ведомственная 2024'!$A$5:$G$936</definedName>
    <definedName name="Z_C0157D0F_ED87_4762_BF6D_37A09ED31B20_.wvu.FilterData" localSheetId="0" hidden="1">'Ведомственная 2024'!$C$1:$C$315</definedName>
    <definedName name="Z_C06F9359_AC5C_43D5_9892_FEFFD191CC6A_.wvu.FilterData" localSheetId="0" hidden="1">'Ведомственная 2024'!$C$1:$C$938</definedName>
    <definedName name="Z_C06F9359_AC5C_43D5_9892_FEFFD191CC6A_.wvu.PrintArea" localSheetId="0" hidden="1">'Ведомственная 2024'!$A$1:$E$938</definedName>
    <definedName name="Z_C06F9359_AC5C_43D5_9892_FEFFD191CC6A_.wvu.PrintTitles" localSheetId="0" hidden="1">'Ведомственная 2024'!$6:$7</definedName>
    <definedName name="Z_C0BD3092_E27D_4B70_8209_28D10B1ED392_.wvu.FilterData" localSheetId="0" hidden="1">'Ведомственная 2024'!$A$5:$G$936</definedName>
    <definedName name="Z_C0C275C5_88E1_43D7_B560_B81786A1144A_.wvu.FilterData" localSheetId="0" hidden="1">'Ведомственная 2024'!$C$1:$C$315</definedName>
    <definedName name="Z_C0FD5E01_82EA_427A_99EB_0F7E8A04966D_.wvu.FilterData" localSheetId="0" hidden="1">'Ведомственная 2024'!$C$1:$C$315</definedName>
    <definedName name="Z_C3280F2C_F28D_40B1_9D1C_86FDCA772CB9_.wvu.FilterData" localSheetId="0" hidden="1">'Ведомственная 2024'!$C$1:$C$938</definedName>
    <definedName name="Z_C3280F2C_F28D_40B1_9D1C_86FDCA772CB9_.wvu.PrintArea" localSheetId="0" hidden="1">'Ведомственная 2024'!$A$1:$E$938</definedName>
    <definedName name="Z_C3280F2C_F28D_40B1_9D1C_86FDCA772CB9_.wvu.PrintTitles" localSheetId="0" hidden="1">'Ведомственная 2024'!$6:$7</definedName>
    <definedName name="Z_C3D08299_9246_45EE_AAA4_ABB37055E004_.wvu.FilterData" localSheetId="0" hidden="1">'Ведомственная 2024'!$A$5:$G$936</definedName>
    <definedName name="Z_C3E54651_535D_4488_8467_9BE519662C3D_.wvu.FilterData" localSheetId="0" hidden="1">'Ведомственная 2024'!$A$5:$G$936</definedName>
    <definedName name="Z_C49368AF_5D93_4910_AB0F_D73C337C35B5_.wvu.FilterData" localSheetId="0" hidden="1">'Ведомственная 2024'!$A$5:$G$936</definedName>
    <definedName name="Z_C519D10D_FB7F_4B3F_B179_C1FB2EF98E9A_.wvu.FilterData" localSheetId="0" hidden="1">'Ведомственная 2024'!$A$5:$G$936</definedName>
    <definedName name="Z_C519D10D_FB7F_4B3F_B179_C1FB2EF98E9A_.wvu.PrintArea" localSheetId="0" hidden="1">'Ведомственная 2024'!$A$1:$G$938</definedName>
    <definedName name="Z_C519D10D_FB7F_4B3F_B179_C1FB2EF98E9A_.wvu.PrintTitles" localSheetId="0" hidden="1">'Ведомственная 2024'!$6:$7</definedName>
    <definedName name="Z_C65FD65C_8AF4_4A90_BD67_01C04FB0A272_.wvu.FilterData" localSheetId="0" hidden="1">'Ведомственная 2024'!$E$1:$E$315</definedName>
    <definedName name="Z_C71D8253_DBF0_4049_AB4D_134101D2707D_.wvu.FilterData" localSheetId="0" hidden="1">'Ведомственная 2024'!$A$5:$G$936</definedName>
    <definedName name="Z_C8758E2B_273E_4EFD_B365_4A1EDA686833_.wvu.FilterData" localSheetId="0" hidden="1">'Ведомственная 2024'!$A$5:$G$936</definedName>
    <definedName name="Z_CA2CB142_17D3_445B_BE3B_AFC61630B3FA_.wvu.FilterData" localSheetId="0" hidden="1">'Ведомственная 2024'!$C$1:$C$315</definedName>
    <definedName name="Z_CA9F3A37_CF10_4DF8_AF45_747A73DAC858_.wvu.FilterData" localSheetId="0" hidden="1">'Ведомственная 2024'!$C$1:$C$315</definedName>
    <definedName name="Z_CAF77DAF_92DD_49C3_8A5E_5CEB9DAB606E_.wvu.FilterData" localSheetId="0" hidden="1">'Ведомственная 2024'!$A$5:$G$936</definedName>
    <definedName name="Z_CC6FA607_80B5_4121_A432_FEE0E5DF7666_.wvu.FilterData" localSheetId="0" hidden="1">'Ведомственная 2024'!$A$5:$G$936</definedName>
    <definedName name="Z_CCEDA34E_393C_40F7_87B0_4BC0618403D2_.wvu.FilterData" localSheetId="0" hidden="1">'Ведомственная 2024'!$C$1:$C$315</definedName>
    <definedName name="Z_CD68B02B_51AD_45B6_88CD_65014E534289_.wvu.FilterData" localSheetId="0" hidden="1">'Ведомственная 2024'!$E$6:$E$315</definedName>
    <definedName name="Z_CDC07967_4242_439A_8705_F88F319E5B0A_.wvu.FilterData" localSheetId="0" hidden="1">'Ведомственная 2024'!$C$1:$C$315</definedName>
    <definedName name="Z_CE885C2D_20F8_44A5_9FD0_F9EC0A050905_.wvu.FilterData" localSheetId="0" hidden="1">'Ведомственная 2024'!$A$5:$G$936</definedName>
    <definedName name="Z_CE9DC977_A873_4AEF_9D8B_8B9FCCE200BA_.wvu.FilterData" localSheetId="0" hidden="1">'Ведомственная 2024'!$C$1:$C$938</definedName>
    <definedName name="Z_D0E13499_2727_4B9D_A4F1_3CA58023B749_.wvu.FilterData" localSheetId="0" hidden="1">'Ведомственная 2024'!$A$5:$G$936</definedName>
    <definedName name="Z_D16C2827_346F_4BA5_89F2_363193C93E3D_.wvu.FilterData" localSheetId="0" hidden="1">'Ведомственная 2024'!$C$1:$C$938</definedName>
    <definedName name="Z_D1B3743F_0D71_4AD8_8D01_EDFA227734BC_.wvu.FilterData" localSheetId="0" hidden="1">'Ведомственная 2024'!$C$1:$C$315</definedName>
    <definedName name="Z_D3EBB7F4_E566_450B_AF3A_41843F8A869D_.wvu.FilterData" localSheetId="0" hidden="1">'Ведомственная 2024'!$A$5:$G$936</definedName>
    <definedName name="Z_D3F8F18A_17AF_4341_8486_B440017462A5_.wvu.FilterData" localSheetId="0" hidden="1">'Ведомственная 2024'!$A$5:$G$936</definedName>
    <definedName name="Z_D453075D_30E8_4FC1_B94B_E94C8098A0D8_.wvu.FilterData" localSheetId="0" hidden="1">'Ведомственная 2024'!$A$5:$G$938</definedName>
    <definedName name="Z_D453075D_30E8_4FC1_B94B_E94C8098A0D8_.wvu.PrintArea" localSheetId="0" hidden="1">'Ведомственная 2024'!$A$1:$E$938</definedName>
    <definedName name="Z_D453075D_30E8_4FC1_B94B_E94C8098A0D8_.wvu.PrintTitles" localSheetId="0" hidden="1">'Ведомственная 2024'!$6:$7</definedName>
    <definedName name="Z_D46C661E_205C_4076_A348_125BD27815A6_.wvu.FilterData" localSheetId="0" hidden="1">'Ведомственная 2024'!$A$5:$G$936</definedName>
    <definedName name="Z_D85C1D7D_EDF7_4C31_A7C6_73D77B913FF9_.wvu.FilterData" localSheetId="0" hidden="1">'Ведомственная 2024'!$A$5:$G$936</definedName>
    <definedName name="Z_D91DB538_E58F_4C3E_A0EF_0D555768446F_.wvu.FilterData" localSheetId="0" hidden="1">'Ведомственная 2024'!$A$5:$G$936</definedName>
    <definedName name="Z_D93C36AC_5C36_434B_8107_B362A0A85CD7_.wvu.FilterData" localSheetId="0" hidden="1">'Ведомственная 2024'!$A$5:$G$936</definedName>
    <definedName name="Z_DAA1E253_D74A_4062_809F_3053318A9DF0_.wvu.FilterData" localSheetId="0" hidden="1">'Ведомственная 2024'!$A$5:$G$939</definedName>
    <definedName name="Z_DBA69F10_8799_4DF1_877E_31D43853AAE5_.wvu.FilterData" localSheetId="0" hidden="1">'Ведомственная 2024'!$E$1:$E$315</definedName>
    <definedName name="Z_DC82C667_8095_4B98_BF7C_9553B952CBB6_.wvu.FilterData" localSheetId="0" hidden="1">'Ведомственная 2024'!$C$1:$C$315</definedName>
    <definedName name="Z_DCCF3671_06F2_4504_A393_D7175E990D35_.wvu.FilterData" localSheetId="0" hidden="1">'Ведомственная 2024'!$A$5:$G$936</definedName>
    <definedName name="Z_DE512088_54F5_4748_AB1C_D6E4BA564F5B_.wvu.FilterData" localSheetId="0" hidden="1">'Ведомственная 2024'!$A$5:$G$936</definedName>
    <definedName name="Z_DE512088_54F5_4748_AB1C_D6E4BA564F5B_.wvu.PrintArea" localSheetId="0" hidden="1">'Ведомственная 2024'!$A$1:$G$938</definedName>
    <definedName name="Z_DE512088_54F5_4748_AB1C_D6E4BA564F5B_.wvu.PrintTitles" localSheetId="0" hidden="1">'Ведомственная 2024'!$6:$7</definedName>
    <definedName name="Z_E37AC8C1_C0C1_4DD9_87A0_DF316D13F277_.wvu.FilterData" localSheetId="0" hidden="1">'Ведомственная 2024'!$C$1:$C$315</definedName>
    <definedName name="Z_E5A48786_98D1_48DC_AF6D_D97CA1D737B1_.wvu.FilterData" localSheetId="0" hidden="1">'Ведомственная 2024'!$A$5:$G$936</definedName>
    <definedName name="Z_E697A9CC_8201_48EB_857A_8D35BAEDB94B_.wvu.FilterData" localSheetId="0" hidden="1">'Ведомственная 2024'!$A$5:$G$936</definedName>
    <definedName name="Z_E6CF27DD_22D9_446C_801D_FA178A782DEA_.wvu.FilterData" localSheetId="0" hidden="1">'Ведомственная 2024'!$A$5:$G$939</definedName>
    <definedName name="Z_E71E9AF2_C087_49B3_9106_9719285E58FC_.wvu.FilterData" localSheetId="0" hidden="1">'Ведомственная 2024'!$C$1:$C$315</definedName>
    <definedName name="Z_EA09A7A7_D9F0_4FE8_AA95_D4255716C0A5_.wvu.FilterData" localSheetId="0" hidden="1">'Ведомственная 2024'!$C$1:$C$315</definedName>
    <definedName name="Z_EA2312BB_7B2D_48B4_8F96_B43C577A967C_.wvu.FilterData" localSheetId="0" hidden="1">'Ведомственная 2024'!$A$5:$G$936</definedName>
    <definedName name="Z_EB120121_EC55_429F_A6EB_7911899EA074_.wvu.FilterData" localSheetId="0" hidden="1">'Ведомственная 2024'!$A$5:$G$936</definedName>
    <definedName name="Z_EB772AFE_3A90_43E8_BC3F_10FC75813793_.wvu.FilterData" localSheetId="0" hidden="1">'Ведомственная 2024'!$C$1:$C$938</definedName>
    <definedName name="Z_ECA3827E_DB5A_452F_A20B_C19F1F102BF1_.wvu.FilterData" localSheetId="0" hidden="1">'Ведомственная 2024'!$C$1:$C$938</definedName>
    <definedName name="Z_EDFF0FB2_994D_4C5D_88CF_ED0D9E4345B6_.wvu.FilterData" localSheetId="0" hidden="1">'Ведомственная 2024'!$A$5:$G$936</definedName>
    <definedName name="Z_EF0C097F_4FB7_4985_97E7_33EC50F15564_.wvu.FilterData" localSheetId="0" hidden="1">'Ведомственная 2024'!$C$1:$C$315</definedName>
    <definedName name="Z_EF34F96D_AA32_4504_94CC_ACBD57456A72_.wvu.FilterData" localSheetId="0" hidden="1">'Ведомственная 2024'!$A$5:$G$938</definedName>
    <definedName name="Z_EF5F50DF_149E_49BE_9DDB_EA4F3A22EF13_.wvu.FilterData" localSheetId="0" hidden="1">'Ведомственная 2024'!$A$5:$G$936</definedName>
    <definedName name="Z_EF6102DB_90BB_4371_91FE_4088F569D7D7_.wvu.FilterData" localSheetId="0" hidden="1">'Ведомственная 2024'!$A$5:$G$936</definedName>
    <definedName name="Z_EF823E64_85F8_4F1E_816D_12724211FBDB_.wvu.FilterData" localSheetId="0" hidden="1">'Ведомственная 2024'!$C$1:$C$315</definedName>
    <definedName name="Z_F1A3E818_6675_47C2_B5BC_4786BF312EFA_.wvu.FilterData" localSheetId="0" hidden="1">'Ведомственная 2024'!$A$5:$G$936</definedName>
    <definedName name="Z_F3614719_5E9D_44AF_AFA2_A9ED481D6452_.wvu.FilterData" localSheetId="0" hidden="1">'Ведомственная 2024'!$A$5:$G$936</definedName>
    <definedName name="Z_F3A03177_19F7_4772_9DD8_3B18CF624128_.wvu.FilterData" localSheetId="0" hidden="1">'Ведомственная 2024'!$E$1:$E$315</definedName>
    <definedName name="Z_F4272111_F365_422E_8C47_4456E141150F_.wvu.FilterData" localSheetId="0" hidden="1">'Ведомственная 2024'!$C$1:$C$938</definedName>
    <definedName name="Z_F4274F4C_3B8C_4365_9A35_218A9F2752A5_.wvu.FilterData" localSheetId="0" hidden="1">'Ведомственная 2024'!$A$5:$G$936</definedName>
    <definedName name="Z_F4694C97_4BE1_4429_BDBE_1CFA8BA9E20D_.wvu.FilterData" localSheetId="0" hidden="1">'Ведомственная 2024'!$A$5:$G$936</definedName>
    <definedName name="Z_F4BB68E1_2E1E_439F_8E9E_3ADFF522563C_.wvu.FilterData" localSheetId="0" hidden="1">'Ведомственная 2024'!$A$5:$G$936</definedName>
    <definedName name="Z_F4D3A907_0A96_476A_A1FB_2137B3725A1D_.wvu.FilterData" localSheetId="0" hidden="1">'Ведомственная 2024'!$A$5:$G$936</definedName>
    <definedName name="Z_F56DA7EA_B7A0_49F6_B4CA_DE4756E01332_.wvu.FilterData" localSheetId="0" hidden="1">'Ведомственная 2024'!$E$1:$E$315</definedName>
    <definedName name="Z_F5C5453B_9ACA_4257_BACD_079FD16CC663_.wvu.FilterData" localSheetId="0" hidden="1">'Ведомственная 2024'!$C$1:$C$938</definedName>
    <definedName name="Z_F7F55D35_0BAF_4644_BA0B_2BAD450C7C02_.wvu.FilterData" localSheetId="0" hidden="1">'Ведомственная 2024'!$A$5:$G$936</definedName>
    <definedName name="Z_F8712ACA_0FA9_4615_9CA3_53BE1DF73719_.wvu.FilterData" localSheetId="0" hidden="1">'Ведомственная 2024'!$C$1:$C$315</definedName>
    <definedName name="Z_FAA85436_3863_48AC_97BE_FB41F11795F3_.wvu.FilterData" localSheetId="0" hidden="1">'Ведомственная 2024'!$C$1:$C$315</definedName>
    <definedName name="Z_FB3A5C07_ECCB_4310_802D_5321F73A38CC_.wvu.FilterData" localSheetId="0" hidden="1">'Ведомственная 2024'!$C$1:$C$938</definedName>
    <definedName name="Z_FB618A51_589E_43CE_8BA9_B24A8DD39170_.wvu.FilterData" localSheetId="0" hidden="1">'Ведомственная 2024'!$A$5:$G$936</definedName>
    <definedName name="Z_FC2B4325_770D_452C_A030_71397EC20C90_.wvu.FilterData" localSheetId="0" hidden="1">'Ведомственная 2024'!$A$5:$G$936</definedName>
    <definedName name="Z_FE2BF830_AD78_4AC5_98C0_DD947BD03865_.wvu.FilterData" localSheetId="0" hidden="1">'Ведомственная 2024'!$C$1:$C$315</definedName>
    <definedName name="Z_FE377878_0292_44B9_B245_2674C7FC689C_.wvu.FilterData" localSheetId="0" hidden="1">'Ведомственная 2024'!$A$5:$G$936</definedName>
    <definedName name="Z_FEE88F9E_927F_4DFB_AB07_747C4FF732D7_.wvu.FilterData" localSheetId="0" hidden="1">'Ведомственная 2024'!$E$1:$E$315</definedName>
    <definedName name="Z_FEE88F9E_927F_4DFB_AB07_747C4FF732D7_.wvu.PrintTitles" localSheetId="0" hidden="1">'Ведомственная 2024'!$6:$7</definedName>
    <definedName name="Z_FF9FCD32_984F_4987_B983_0760EB4E2718_.wvu.FilterData" localSheetId="0" hidden="1">'Ведомственная 2024'!$A$5:$G$936</definedName>
    <definedName name="_xlnm.Print_Titles" localSheetId="0">'Ведомственная 2024'!$6:$7</definedName>
  </definedNames>
  <calcPr calcId="162913"/>
  <customWorkbookViews>
    <customWorkbookView name="Захаревич Елена - Личное представление" guid="{274D7316-045D-4E89-B4ED-1818157136DA}" mergeInterval="0" personalView="1" xWindow="609" yWindow="7" windowWidth="1280" windowHeight="1024" activeSheetId="1"/>
    <customWorkbookView name="Кацель - Личное представление" guid="{C519D10D-FB7F-4B3F-B179-C1FB2EF98E9A}" mergeInterval="0" personalView="1" maximized="1" xWindow="-8" yWindow="-8" windowWidth="1936" windowHeight="1056" activeSheetId="1"/>
    <customWorkbookView name="Пользователь Windows - Личное представление" guid="{8F45B62E-2C5C-4EEF-BBF7-95E3DECCC735}" mergeInterval="0" personalView="1" maximized="1" xWindow="-8" yWindow="-8" windowWidth="1936" windowHeight="1056" activeSheetId="1"/>
    <customWorkbookView name="Каюрова Ольга - Личное представление" guid="{050571D2-8043-4B57-8CFC-7343BAFAEB82}" mergeInterval="0" personalView="1" maximized="1" xWindow="-8" yWindow="-8" windowWidth="1936" windowHeight="1056" activeSheetId="1"/>
    <customWorkbookView name="Ярина - Личное представление" guid="{1B9BC604-EC91-4210-B2A9-5532E3AFD2B8}" mergeInterval="0" personalView="1" maximized="1" xWindow="-8" yWindow="-8" windowWidth="1936" windowHeight="1056" activeSheetId="1"/>
    <customWorkbookView name="Цапля - Личное представление" guid="{B7B47636-84DA-4D16-BF77-D9946A74E10E}" mergeInterval="0" personalView="1" maximized="1" xWindow="-8" yWindow="-8" windowWidth="1936" windowHeight="1056" activeSheetId="1"/>
    <customWorkbookView name="Наталья Геращенко - Личное представление" guid="{2F07396B-9D12-4D06-916D-AD3045B24B12}" mergeInterval="0" personalView="1" xWindow="72" windowWidth="1846" windowHeight="1025" activeSheetId="1"/>
    <customWorkbookView name="Хода Светлана Ивановна - Личное представление" guid="{31B6811E-DB59-4054-B914-8C0C9C16E3B2}" mergeInterval="0" personalView="1" maximized="1" xWindow="-8" yWindow="-8" windowWidth="1936" windowHeight="1056" activeSheetId="1"/>
    <customWorkbookView name="Image&amp;Matros ® - Личное представление" guid="{DE512088-54F5-4748-AB1C-D6E4BA564F5B}" mergeInterval="0" personalView="1" maximized="1" xWindow="-8" yWindow="-8" windowWidth="1936" windowHeight="1066" activeSheetId="1"/>
    <customWorkbookView name="Степаненко Елена - Личное представление" guid="{589CEADC-FC0C-4F31-B38B-9B829E72D8F5}" mergeInterval="0" personalView="1" maximized="1" xWindow="-8" yWindow="-8" windowWidth="1936" windowHeight="1056" activeSheetId="1"/>
    <customWorkbookView name="Власова Татьяна - Личное представление" guid="{10A22402-33F8-44F0-AEF9-6F20B3400B07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9" i="1" l="1"/>
  <c r="G289" i="1"/>
  <c r="G210" i="1"/>
  <c r="F210" i="1"/>
  <c r="F194" i="1"/>
  <c r="G38" i="1" l="1"/>
  <c r="F38" i="1"/>
  <c r="F35" i="1"/>
  <c r="G730" i="1" l="1"/>
  <c r="G729" i="1" s="1"/>
  <c r="G728" i="1" s="1"/>
  <c r="G605" i="1"/>
  <c r="G604" i="1" s="1"/>
  <c r="F605" i="1"/>
  <c r="F604" i="1" s="1"/>
  <c r="G688" i="1"/>
  <c r="G687" i="1" s="1"/>
  <c r="F688" i="1"/>
  <c r="F687" i="1" s="1"/>
  <c r="G686" i="1"/>
  <c r="G685" i="1" s="1"/>
  <c r="F686" i="1"/>
  <c r="F933" i="1"/>
  <c r="F932" i="1" s="1"/>
  <c r="F931" i="1" s="1"/>
  <c r="G933" i="1"/>
  <c r="G932" i="1" s="1"/>
  <c r="G931" i="1" s="1"/>
  <c r="G930" i="1" s="1"/>
  <c r="F927" i="1"/>
  <c r="G927" i="1"/>
  <c r="F904" i="1"/>
  <c r="F903" i="1" s="1"/>
  <c r="F902" i="1" s="1"/>
  <c r="F901" i="1" s="1"/>
  <c r="F900" i="1" s="1"/>
  <c r="G904" i="1"/>
  <c r="G903" i="1" s="1"/>
  <c r="G902" i="1" s="1"/>
  <c r="F888" i="1"/>
  <c r="G888" i="1"/>
  <c r="F856" i="1"/>
  <c r="F855" i="1" s="1"/>
  <c r="G856" i="1"/>
  <c r="G855" i="1" s="1"/>
  <c r="F851" i="1"/>
  <c r="G851" i="1"/>
  <c r="F836" i="1"/>
  <c r="F835" i="1" s="1"/>
  <c r="G836" i="1"/>
  <c r="G835" i="1" s="1"/>
  <c r="F833" i="1"/>
  <c r="G833" i="1"/>
  <c r="F830" i="1"/>
  <c r="G830" i="1"/>
  <c r="F826" i="1"/>
  <c r="G826" i="1"/>
  <c r="F823" i="1"/>
  <c r="G823" i="1"/>
  <c r="F817" i="1"/>
  <c r="G817" i="1"/>
  <c r="F815" i="1"/>
  <c r="G815" i="1"/>
  <c r="F811" i="1"/>
  <c r="G811" i="1"/>
  <c r="F809" i="1"/>
  <c r="G809" i="1"/>
  <c r="F807" i="1"/>
  <c r="G807" i="1"/>
  <c r="F805" i="1"/>
  <c r="G805" i="1"/>
  <c r="F801" i="1"/>
  <c r="G801" i="1"/>
  <c r="G800" i="1" s="1"/>
  <c r="F798" i="1"/>
  <c r="G798" i="1"/>
  <c r="F796" i="1"/>
  <c r="G796" i="1"/>
  <c r="F791" i="1"/>
  <c r="F790" i="1" s="1"/>
  <c r="G791" i="1"/>
  <c r="G790" i="1" s="1"/>
  <c r="F786" i="1"/>
  <c r="G786" i="1"/>
  <c r="G785" i="1" s="1"/>
  <c r="G784" i="1" s="1"/>
  <c r="G783" i="1" s="1"/>
  <c r="G782" i="1" s="1"/>
  <c r="G781" i="1" s="1"/>
  <c r="F779" i="1"/>
  <c r="F778" i="1" s="1"/>
  <c r="G779" i="1"/>
  <c r="G778" i="1" s="1"/>
  <c r="F776" i="1"/>
  <c r="G776" i="1"/>
  <c r="G775" i="1" s="1"/>
  <c r="F768" i="1"/>
  <c r="F767" i="1" s="1"/>
  <c r="F766" i="1" s="1"/>
  <c r="G768" i="1"/>
  <c r="G767" i="1" s="1"/>
  <c r="G766" i="1" s="1"/>
  <c r="F764" i="1"/>
  <c r="G764" i="1"/>
  <c r="G763" i="1" s="1"/>
  <c r="F761" i="1"/>
  <c r="G761" i="1"/>
  <c r="F759" i="1"/>
  <c r="G759" i="1"/>
  <c r="F754" i="1"/>
  <c r="F753" i="1" s="1"/>
  <c r="G754" i="1"/>
  <c r="G753" i="1" s="1"/>
  <c r="F748" i="1"/>
  <c r="G748" i="1"/>
  <c r="F745" i="1"/>
  <c r="G745" i="1"/>
  <c r="F742" i="1"/>
  <c r="G742" i="1"/>
  <c r="F736" i="1"/>
  <c r="G736" i="1"/>
  <c r="G735" i="1" s="1"/>
  <c r="G734" i="1" s="1"/>
  <c r="F729" i="1"/>
  <c r="F728" i="1" s="1"/>
  <c r="F723" i="1"/>
  <c r="G723" i="1"/>
  <c r="F718" i="1"/>
  <c r="G718" i="1"/>
  <c r="F714" i="1"/>
  <c r="F713" i="1" s="1"/>
  <c r="G714" i="1"/>
  <c r="F710" i="1"/>
  <c r="G710" i="1"/>
  <c r="F707" i="1"/>
  <c r="G707" i="1"/>
  <c r="F705" i="1"/>
  <c r="G705" i="1"/>
  <c r="F702" i="1"/>
  <c r="G702" i="1"/>
  <c r="F699" i="1"/>
  <c r="G699" i="1"/>
  <c r="F697" i="1"/>
  <c r="G697" i="1"/>
  <c r="F695" i="1"/>
  <c r="G695" i="1"/>
  <c r="F690" i="1"/>
  <c r="G690" i="1"/>
  <c r="F666" i="1"/>
  <c r="G666" i="1"/>
  <c r="F663" i="1"/>
  <c r="G663" i="1"/>
  <c r="F683" i="1"/>
  <c r="G683" i="1"/>
  <c r="F677" i="1"/>
  <c r="G677" i="1"/>
  <c r="F675" i="1"/>
  <c r="G675" i="1"/>
  <c r="F671" i="1"/>
  <c r="F670" i="1" s="1"/>
  <c r="G671" i="1"/>
  <c r="G670" i="1" s="1"/>
  <c r="F668" i="1"/>
  <c r="G668" i="1"/>
  <c r="F661" i="1"/>
  <c r="G661" i="1"/>
  <c r="F655" i="1"/>
  <c r="G655" i="1"/>
  <c r="F653" i="1"/>
  <c r="G653" i="1"/>
  <c r="F651" i="1"/>
  <c r="G651" i="1"/>
  <c r="F647" i="1"/>
  <c r="F646" i="1" s="1"/>
  <c r="G647" i="1"/>
  <c r="G646" i="1" s="1"/>
  <c r="G645" i="1" s="1"/>
  <c r="F643" i="1"/>
  <c r="G643" i="1"/>
  <c r="F641" i="1"/>
  <c r="G641" i="1"/>
  <c r="F639" i="1"/>
  <c r="G639" i="1"/>
  <c r="F637" i="1"/>
  <c r="G637" i="1"/>
  <c r="F634" i="1"/>
  <c r="F633" i="1" s="1"/>
  <c r="G634" i="1"/>
  <c r="G633" i="1" s="1"/>
  <c r="F631" i="1"/>
  <c r="G631" i="1"/>
  <c r="G630" i="1" s="1"/>
  <c r="F628" i="1"/>
  <c r="G628" i="1"/>
  <c r="F626" i="1"/>
  <c r="G626" i="1"/>
  <c r="F624" i="1"/>
  <c r="G624" i="1"/>
  <c r="F622" i="1"/>
  <c r="G622" i="1"/>
  <c r="F620" i="1"/>
  <c r="G620" i="1"/>
  <c r="F618" i="1"/>
  <c r="G618" i="1"/>
  <c r="F616" i="1"/>
  <c r="G616" i="1"/>
  <c r="F614" i="1"/>
  <c r="G614" i="1"/>
  <c r="F612" i="1"/>
  <c r="G612" i="1"/>
  <c r="F610" i="1"/>
  <c r="G610" i="1"/>
  <c r="F608" i="1"/>
  <c r="G608" i="1"/>
  <c r="F606" i="1"/>
  <c r="G606" i="1"/>
  <c r="F602" i="1"/>
  <c r="G602" i="1"/>
  <c r="F600" i="1"/>
  <c r="G600" i="1"/>
  <c r="F597" i="1"/>
  <c r="G597" i="1"/>
  <c r="F595" i="1"/>
  <c r="G595" i="1"/>
  <c r="F593" i="1"/>
  <c r="G593" i="1"/>
  <c r="F587" i="1"/>
  <c r="G587" i="1"/>
  <c r="F585" i="1"/>
  <c r="G585" i="1"/>
  <c r="F581" i="1"/>
  <c r="G581" i="1"/>
  <c r="F579" i="1"/>
  <c r="G579" i="1"/>
  <c r="F576" i="1"/>
  <c r="G576" i="1"/>
  <c r="F574" i="1"/>
  <c r="G574" i="1"/>
  <c r="F571" i="1"/>
  <c r="G571" i="1"/>
  <c r="F569" i="1"/>
  <c r="G569" i="1"/>
  <c r="F562" i="1"/>
  <c r="F561" i="1" s="1"/>
  <c r="F560" i="1" s="1"/>
  <c r="F559" i="1" s="1"/>
  <c r="F558" i="1" s="1"/>
  <c r="G562" i="1"/>
  <c r="F555" i="1"/>
  <c r="F554" i="1" s="1"/>
  <c r="F553" i="1" s="1"/>
  <c r="F552" i="1" s="1"/>
  <c r="F551" i="1" s="1"/>
  <c r="F550" i="1" s="1"/>
  <c r="G555" i="1"/>
  <c r="G554" i="1" s="1"/>
  <c r="G553" i="1" s="1"/>
  <c r="G552" i="1" s="1"/>
  <c r="G551" i="1" s="1"/>
  <c r="G550" i="1" s="1"/>
  <c r="F546" i="1"/>
  <c r="F545" i="1" s="1"/>
  <c r="F544" i="1" s="1"/>
  <c r="G546" i="1"/>
  <c r="G545" i="1" s="1"/>
  <c r="G544" i="1" s="1"/>
  <c r="F541" i="1"/>
  <c r="G541" i="1"/>
  <c r="G540" i="1" s="1"/>
  <c r="G539" i="1" s="1"/>
  <c r="F536" i="1"/>
  <c r="G536" i="1"/>
  <c r="F534" i="1"/>
  <c r="G534" i="1"/>
  <c r="F530" i="1"/>
  <c r="G530" i="1"/>
  <c r="F685" i="1" l="1"/>
  <c r="F682" i="1" s="1"/>
  <c r="F681" i="1" s="1"/>
  <c r="G561" i="1"/>
  <c r="G560" i="1" s="1"/>
  <c r="F735" i="1"/>
  <c r="G901" i="1"/>
  <c r="G900" i="1" s="1"/>
  <c r="F763" i="1"/>
  <c r="F540" i="1"/>
  <c r="G713" i="1"/>
  <c r="F785" i="1"/>
  <c r="F814" i="1"/>
  <c r="F813" i="1" s="1"/>
  <c r="F930" i="1"/>
  <c r="F630" i="1"/>
  <c r="F645" i="1"/>
  <c r="F775" i="1"/>
  <c r="F800" i="1"/>
  <c r="G682" i="1"/>
  <c r="G681" i="1" s="1"/>
  <c r="F795" i="1"/>
  <c r="F704" i="1"/>
  <c r="G795" i="1"/>
  <c r="G794" i="1" s="1"/>
  <c r="G578" i="1"/>
  <c r="G829" i="1"/>
  <c r="G828" i="1" s="1"/>
  <c r="G822" i="1"/>
  <c r="G821" i="1" s="1"/>
  <c r="F822" i="1"/>
  <c r="F578" i="1"/>
  <c r="F829" i="1"/>
  <c r="G814" i="1"/>
  <c r="G813" i="1" s="1"/>
  <c r="G804" i="1"/>
  <c r="G803" i="1" s="1"/>
  <c r="F804" i="1"/>
  <c r="G774" i="1"/>
  <c r="G773" i="1" s="1"/>
  <c r="G772" i="1" s="1"/>
  <c r="G771" i="1" s="1"/>
  <c r="G758" i="1"/>
  <c r="G757" i="1" s="1"/>
  <c r="G756" i="1" s="1"/>
  <c r="G752" i="1" s="1"/>
  <c r="G751" i="1" s="1"/>
  <c r="F758" i="1"/>
  <c r="G741" i="1"/>
  <c r="G740" i="1" s="1"/>
  <c r="G733" i="1" s="1"/>
  <c r="G732" i="1" s="1"/>
  <c r="G731" i="1" s="1"/>
  <c r="F741" i="1"/>
  <c r="G717" i="1"/>
  <c r="G716" i="1" s="1"/>
  <c r="F717" i="1"/>
  <c r="G704" i="1"/>
  <c r="F694" i="1"/>
  <c r="G694" i="1"/>
  <c r="G674" i="1"/>
  <c r="G673" i="1" s="1"/>
  <c r="F674" i="1"/>
  <c r="G660" i="1"/>
  <c r="G659" i="1" s="1"/>
  <c r="F660" i="1"/>
  <c r="G650" i="1"/>
  <c r="G649" i="1" s="1"/>
  <c r="F650" i="1"/>
  <c r="G636" i="1"/>
  <c r="F636" i="1"/>
  <c r="G592" i="1"/>
  <c r="F592" i="1"/>
  <c r="G584" i="1"/>
  <c r="G583" i="1" s="1"/>
  <c r="F584" i="1"/>
  <c r="G568" i="1"/>
  <c r="F568" i="1"/>
  <c r="G533" i="1"/>
  <c r="G532" i="1" s="1"/>
  <c r="F533" i="1"/>
  <c r="F734" i="1" l="1"/>
  <c r="F803" i="1"/>
  <c r="G559" i="1"/>
  <c r="F716" i="1"/>
  <c r="F539" i="1"/>
  <c r="F821" i="1"/>
  <c r="F740" i="1"/>
  <c r="F784" i="1"/>
  <c r="F649" i="1"/>
  <c r="F828" i="1"/>
  <c r="F532" i="1"/>
  <c r="F757" i="1"/>
  <c r="F583" i="1"/>
  <c r="F659" i="1"/>
  <c r="F673" i="1"/>
  <c r="F794" i="1"/>
  <c r="F774" i="1"/>
  <c r="F693" i="1"/>
  <c r="G820" i="1"/>
  <c r="G819" i="1" s="1"/>
  <c r="G591" i="1"/>
  <c r="G590" i="1" s="1"/>
  <c r="G589" i="1" s="1"/>
  <c r="G567" i="1"/>
  <c r="G566" i="1" s="1"/>
  <c r="G565" i="1" s="1"/>
  <c r="G658" i="1"/>
  <c r="G657" i="1" s="1"/>
  <c r="F567" i="1"/>
  <c r="G793" i="1"/>
  <c r="G789" i="1" s="1"/>
  <c r="G693" i="1"/>
  <c r="G680" i="1" s="1"/>
  <c r="G679" i="1" s="1"/>
  <c r="F591" i="1"/>
  <c r="F680" i="1" l="1"/>
  <c r="F820" i="1"/>
  <c r="F819" i="1" s="1"/>
  <c r="F773" i="1"/>
  <c r="F783" i="1"/>
  <c r="F793" i="1"/>
  <c r="F733" i="1"/>
  <c r="F756" i="1"/>
  <c r="F658" i="1"/>
  <c r="F590" i="1"/>
  <c r="F566" i="1"/>
  <c r="G558" i="1"/>
  <c r="G788" i="1"/>
  <c r="G770" i="1" s="1"/>
  <c r="G564" i="1"/>
  <c r="G557" i="1" l="1"/>
  <c r="F782" i="1"/>
  <c r="F589" i="1"/>
  <c r="F657" i="1"/>
  <c r="F752" i="1"/>
  <c r="F565" i="1"/>
  <c r="F732" i="1"/>
  <c r="F679" i="1"/>
  <c r="F772" i="1"/>
  <c r="F789" i="1"/>
  <c r="F751" i="1" l="1"/>
  <c r="F564" i="1"/>
  <c r="F771" i="1"/>
  <c r="F731" i="1"/>
  <c r="F781" i="1"/>
  <c r="F788" i="1"/>
  <c r="F528" i="1"/>
  <c r="G528" i="1"/>
  <c r="F526" i="1"/>
  <c r="G526" i="1"/>
  <c r="F519" i="1"/>
  <c r="G519" i="1"/>
  <c r="G518" i="1" s="1"/>
  <c r="G517" i="1" s="1"/>
  <c r="G516" i="1" s="1"/>
  <c r="F343" i="1"/>
  <c r="G343" i="1"/>
  <c r="G342" i="1" s="1"/>
  <c r="G341" i="1" s="1"/>
  <c r="F339" i="1"/>
  <c r="G339" i="1"/>
  <c r="G338" i="1" s="1"/>
  <c r="G337" i="1" s="1"/>
  <c r="G336" i="1" s="1"/>
  <c r="G335" i="1" s="1"/>
  <c r="F327" i="1"/>
  <c r="G327" i="1"/>
  <c r="G326" i="1" s="1"/>
  <c r="G325" i="1" s="1"/>
  <c r="F320" i="1"/>
  <c r="G320" i="1"/>
  <c r="G319" i="1" s="1"/>
  <c r="G318" i="1" s="1"/>
  <c r="G334" i="1" l="1"/>
  <c r="F557" i="1"/>
  <c r="F770" i="1"/>
  <c r="F326" i="1"/>
  <c r="F518" i="1"/>
  <c r="F338" i="1"/>
  <c r="F337" i="1" s="1"/>
  <c r="F336" i="1" s="1"/>
  <c r="F335" i="1" s="1"/>
  <c r="F342" i="1"/>
  <c r="F319" i="1"/>
  <c r="G525" i="1"/>
  <c r="G524" i="1" s="1"/>
  <c r="G523" i="1" s="1"/>
  <c r="G522" i="1" s="1"/>
  <c r="F525" i="1"/>
  <c r="G317" i="1"/>
  <c r="G316" i="1" s="1"/>
  <c r="G521" i="1" l="1"/>
  <c r="G515" i="1" s="1"/>
  <c r="F318" i="1"/>
  <c r="F524" i="1"/>
  <c r="F341" i="1"/>
  <c r="F334" i="1" s="1"/>
  <c r="F517" i="1"/>
  <c r="F325" i="1"/>
  <c r="F516" i="1" l="1"/>
  <c r="F317" i="1"/>
  <c r="F523" i="1"/>
  <c r="F314" i="1"/>
  <c r="G314" i="1"/>
  <c r="G313" i="1" s="1"/>
  <c r="G312" i="1" s="1"/>
  <c r="F309" i="1"/>
  <c r="G309" i="1"/>
  <c r="G308" i="1" s="1"/>
  <c r="G307" i="1" s="1"/>
  <c r="F303" i="1"/>
  <c r="G303" i="1"/>
  <c r="G302" i="1" s="1"/>
  <c r="F300" i="1"/>
  <c r="G300" i="1"/>
  <c r="G299" i="1" s="1"/>
  <c r="F295" i="1"/>
  <c r="G295" i="1"/>
  <c r="F293" i="1"/>
  <c r="G293" i="1"/>
  <c r="F286" i="1"/>
  <c r="G286" i="1"/>
  <c r="G285" i="1" s="1"/>
  <c r="F281" i="1"/>
  <c r="G281" i="1"/>
  <c r="F279" i="1"/>
  <c r="G279" i="1"/>
  <c r="F275" i="1"/>
  <c r="G275" i="1"/>
  <c r="G274" i="1" s="1"/>
  <c r="F270" i="1"/>
  <c r="G270" i="1"/>
  <c r="G269" i="1" s="1"/>
  <c r="G268" i="1" s="1"/>
  <c r="G267" i="1" s="1"/>
  <c r="G266" i="1" s="1"/>
  <c r="F264" i="1"/>
  <c r="G264" i="1"/>
  <c r="F262" i="1"/>
  <c r="G262" i="1"/>
  <c r="F260" i="1"/>
  <c r="G260" i="1"/>
  <c r="F258" i="1"/>
  <c r="G258" i="1"/>
  <c r="F256" i="1"/>
  <c r="G256" i="1"/>
  <c r="F254" i="1"/>
  <c r="G254" i="1"/>
  <c r="F250" i="1"/>
  <c r="G250" i="1"/>
  <c r="G249" i="1" s="1"/>
  <c r="G248" i="1" s="1"/>
  <c r="F245" i="1"/>
  <c r="G245" i="1"/>
  <c r="G244" i="1" s="1"/>
  <c r="F242" i="1"/>
  <c r="G242" i="1"/>
  <c r="F240" i="1"/>
  <c r="G240" i="1"/>
  <c r="F238" i="1"/>
  <c r="G238" i="1"/>
  <c r="F230" i="1"/>
  <c r="G230" i="1"/>
  <c r="G229" i="1" s="1"/>
  <c r="G228" i="1" s="1"/>
  <c r="G227" i="1" s="1"/>
  <c r="F225" i="1"/>
  <c r="G225" i="1"/>
  <c r="F223" i="1"/>
  <c r="G223" i="1"/>
  <c r="F219" i="1"/>
  <c r="G219" i="1"/>
  <c r="G218" i="1" s="1"/>
  <c r="F216" i="1"/>
  <c r="G216" i="1"/>
  <c r="F214" i="1"/>
  <c r="G214" i="1"/>
  <c r="F212" i="1"/>
  <c r="G212" i="1"/>
  <c r="F201" i="1"/>
  <c r="G201" i="1"/>
  <c r="F199" i="1"/>
  <c r="G199" i="1"/>
  <c r="F196" i="1"/>
  <c r="G196" i="1"/>
  <c r="G194" i="1"/>
  <c r="F192" i="1"/>
  <c r="G192" i="1"/>
  <c r="F189" i="1"/>
  <c r="G189" i="1"/>
  <c r="F187" i="1"/>
  <c r="G187" i="1"/>
  <c r="F185" i="1"/>
  <c r="G185" i="1"/>
  <c r="F183" i="1"/>
  <c r="G183" i="1"/>
  <c r="F181" i="1"/>
  <c r="G181" i="1"/>
  <c r="F179" i="1"/>
  <c r="G179" i="1"/>
  <c r="F177" i="1"/>
  <c r="G177" i="1"/>
  <c r="F174" i="1"/>
  <c r="G174" i="1"/>
  <c r="G173" i="1" s="1"/>
  <c r="F168" i="1"/>
  <c r="G168" i="1"/>
  <c r="G167" i="1" s="1"/>
  <c r="G166" i="1" s="1"/>
  <c r="G165" i="1" s="1"/>
  <c r="F163" i="1"/>
  <c r="G163" i="1"/>
  <c r="G162" i="1" s="1"/>
  <c r="F158" i="1"/>
  <c r="G158" i="1"/>
  <c r="G157" i="1" s="1"/>
  <c r="F155" i="1"/>
  <c r="G155" i="1"/>
  <c r="F153" i="1"/>
  <c r="G153" i="1"/>
  <c r="F149" i="1"/>
  <c r="G149" i="1"/>
  <c r="F147" i="1"/>
  <c r="G147" i="1"/>
  <c r="F145" i="1"/>
  <c r="G145" i="1"/>
  <c r="F141" i="1"/>
  <c r="G141" i="1"/>
  <c r="G140" i="1" s="1"/>
  <c r="F138" i="1"/>
  <c r="G138" i="1"/>
  <c r="F136" i="1"/>
  <c r="G136" i="1"/>
  <c r="F129" i="1"/>
  <c r="G129" i="1"/>
  <c r="F126" i="1"/>
  <c r="G126" i="1"/>
  <c r="F124" i="1"/>
  <c r="G124" i="1"/>
  <c r="F122" i="1"/>
  <c r="G122" i="1"/>
  <c r="F120" i="1"/>
  <c r="G120" i="1"/>
  <c r="F118" i="1"/>
  <c r="G118" i="1"/>
  <c r="F115" i="1"/>
  <c r="G115" i="1"/>
  <c r="F113" i="1"/>
  <c r="G113" i="1"/>
  <c r="F107" i="1"/>
  <c r="G107" i="1"/>
  <c r="F105" i="1"/>
  <c r="G105" i="1"/>
  <c r="F103" i="1"/>
  <c r="G103" i="1"/>
  <c r="F101" i="1"/>
  <c r="G101" i="1"/>
  <c r="F99" i="1"/>
  <c r="G99" i="1"/>
  <c r="F97" i="1"/>
  <c r="G97" i="1"/>
  <c r="F95" i="1"/>
  <c r="G95" i="1"/>
  <c r="F89" i="1"/>
  <c r="G89" i="1"/>
  <c r="F87" i="1"/>
  <c r="G87" i="1"/>
  <c r="F85" i="1"/>
  <c r="G85" i="1"/>
  <c r="F83" i="1"/>
  <c r="G83" i="1"/>
  <c r="F76" i="1"/>
  <c r="G76" i="1"/>
  <c r="F70" i="1"/>
  <c r="G70" i="1"/>
  <c r="F66" i="1"/>
  <c r="G66" i="1"/>
  <c r="F64" i="1"/>
  <c r="G64" i="1"/>
  <c r="F62" i="1"/>
  <c r="G62" i="1"/>
  <c r="F58" i="1"/>
  <c r="G58" i="1"/>
  <c r="F55" i="1"/>
  <c r="G55" i="1"/>
  <c r="F50" i="1"/>
  <c r="G50" i="1"/>
  <c r="G49" i="1" s="1"/>
  <c r="G48" i="1" s="1"/>
  <c r="G47" i="1" s="1"/>
  <c r="F44" i="1"/>
  <c r="G44" i="1"/>
  <c r="F42" i="1"/>
  <c r="G42" i="1"/>
  <c r="F40" i="1"/>
  <c r="G40" i="1"/>
  <c r="F34" i="1"/>
  <c r="G34" i="1"/>
  <c r="F30" i="1"/>
  <c r="G30" i="1"/>
  <c r="G29" i="1" s="1"/>
  <c r="G28" i="1" s="1"/>
  <c r="F24" i="1"/>
  <c r="G24" i="1"/>
  <c r="F22" i="1"/>
  <c r="G22" i="1"/>
  <c r="F14" i="1"/>
  <c r="G14" i="1"/>
  <c r="F18" i="1"/>
  <c r="G18" i="1"/>
  <c r="F12" i="1"/>
  <c r="G12" i="1"/>
  <c r="F288" i="1" l="1"/>
  <c r="G39" i="1"/>
  <c r="G33" i="1" s="1"/>
  <c r="G32" i="1" s="1"/>
  <c r="F39" i="1"/>
  <c r="G11" i="1"/>
  <c r="F11" i="1"/>
  <c r="F112" i="1"/>
  <c r="F313" i="1"/>
  <c r="F274" i="1"/>
  <c r="F162" i="1"/>
  <c r="F522" i="1"/>
  <c r="F316" i="1"/>
  <c r="F299" i="1"/>
  <c r="F218" i="1"/>
  <c r="F173" i="1"/>
  <c r="F244" i="1"/>
  <c r="F29" i="1"/>
  <c r="F167" i="1"/>
  <c r="F285" i="1"/>
  <c r="F302" i="1"/>
  <c r="F157" i="1"/>
  <c r="F249" i="1"/>
  <c r="G306" i="1"/>
  <c r="F308" i="1"/>
  <c r="F140" i="1"/>
  <c r="F49" i="1"/>
  <c r="F229" i="1"/>
  <c r="F269" i="1"/>
  <c r="G311" i="1"/>
  <c r="G82" i="1"/>
  <c r="G81" i="1" s="1"/>
  <c r="G80" i="1" s="1"/>
  <c r="G79" i="1" s="1"/>
  <c r="G298" i="1"/>
  <c r="G297" i="1" s="1"/>
  <c r="G288" i="1"/>
  <c r="G284" i="1" s="1"/>
  <c r="G283" i="1" s="1"/>
  <c r="G278" i="1"/>
  <c r="G277" i="1" s="1"/>
  <c r="G273" i="1" s="1"/>
  <c r="F278" i="1"/>
  <c r="G253" i="1"/>
  <c r="G252" i="1" s="1"/>
  <c r="F253" i="1"/>
  <c r="F237" i="1"/>
  <c r="G237" i="1"/>
  <c r="G236" i="1" s="1"/>
  <c r="G235" i="1" s="1"/>
  <c r="G222" i="1"/>
  <c r="G221" i="1" s="1"/>
  <c r="F222" i="1"/>
  <c r="F176" i="1"/>
  <c r="G176" i="1"/>
  <c r="G172" i="1" s="1"/>
  <c r="G171" i="1" s="1"/>
  <c r="G170" i="1" s="1"/>
  <c r="G161" i="1"/>
  <c r="G152" i="1"/>
  <c r="G151" i="1" s="1"/>
  <c r="F152" i="1"/>
  <c r="G144" i="1"/>
  <c r="G143" i="1" s="1"/>
  <c r="F144" i="1"/>
  <c r="G135" i="1"/>
  <c r="G134" i="1" s="1"/>
  <c r="F135" i="1"/>
  <c r="F117" i="1"/>
  <c r="G117" i="1"/>
  <c r="G112" i="1"/>
  <c r="G94" i="1"/>
  <c r="G93" i="1" s="1"/>
  <c r="G92" i="1" s="1"/>
  <c r="G91" i="1" s="1"/>
  <c r="F94" i="1"/>
  <c r="F82" i="1"/>
  <c r="G61" i="1"/>
  <c r="G60" i="1" s="1"/>
  <c r="F61" i="1"/>
  <c r="G54" i="1"/>
  <c r="G53" i="1" s="1"/>
  <c r="F54" i="1"/>
  <c r="F21" i="1"/>
  <c r="G21" i="1"/>
  <c r="G20" i="1" s="1"/>
  <c r="G10" i="1" l="1"/>
  <c r="F284" i="1"/>
  <c r="F283" i="1" s="1"/>
  <c r="F298" i="1"/>
  <c r="F297" i="1" s="1"/>
  <c r="F166" i="1"/>
  <c r="F93" i="1"/>
  <c r="F28" i="1"/>
  <c r="F521" i="1"/>
  <c r="F48" i="1"/>
  <c r="F10" i="1"/>
  <c r="F221" i="1"/>
  <c r="F134" i="1"/>
  <c r="F236" i="1"/>
  <c r="F307" i="1"/>
  <c r="F248" i="1"/>
  <c r="F81" i="1"/>
  <c r="F20" i="1"/>
  <c r="G234" i="1"/>
  <c r="F252" i="1"/>
  <c r="F60" i="1"/>
  <c r="G247" i="1"/>
  <c r="F268" i="1"/>
  <c r="F277" i="1"/>
  <c r="F228" i="1"/>
  <c r="F172" i="1"/>
  <c r="F33" i="1"/>
  <c r="F53" i="1"/>
  <c r="F143" i="1"/>
  <c r="F151" i="1"/>
  <c r="F312" i="1"/>
  <c r="G272" i="1"/>
  <c r="G133" i="1"/>
  <c r="G132" i="1" s="1"/>
  <c r="F111" i="1"/>
  <c r="G111" i="1"/>
  <c r="G110" i="1" s="1"/>
  <c r="G109" i="1" s="1"/>
  <c r="G27" i="1"/>
  <c r="G9" i="1" l="1"/>
  <c r="G8" i="1" s="1"/>
  <c r="F47" i="1"/>
  <c r="F9" i="1"/>
  <c r="F306" i="1"/>
  <c r="F273" i="1"/>
  <c r="F227" i="1"/>
  <c r="F110" i="1"/>
  <c r="F133" i="1"/>
  <c r="F92" i="1"/>
  <c r="F311" i="1"/>
  <c r="F267" i="1"/>
  <c r="F32" i="1"/>
  <c r="F171" i="1"/>
  <c r="F80" i="1"/>
  <c r="F235" i="1"/>
  <c r="F515" i="1"/>
  <c r="F165" i="1"/>
  <c r="G78" i="1"/>
  <c r="F27" i="1" l="1"/>
  <c r="F132" i="1"/>
  <c r="F272" i="1"/>
  <c r="F8" i="1"/>
  <c r="F79" i="1"/>
  <c r="F91" i="1"/>
  <c r="F170" i="1"/>
  <c r="F234" i="1"/>
  <c r="F109" i="1"/>
  <c r="F161" i="1"/>
  <c r="F266" i="1"/>
  <c r="G443" i="1"/>
  <c r="F443" i="1"/>
  <c r="F78" i="1" l="1"/>
  <c r="F247" i="1"/>
  <c r="F208" i="1" l="1"/>
  <c r="G208" i="1"/>
  <c r="G207" i="1" s="1"/>
  <c r="G206" i="1" s="1"/>
  <c r="G205" i="1" s="1"/>
  <c r="G204" i="1" s="1"/>
  <c r="F392" i="1"/>
  <c r="G392" i="1"/>
  <c r="F351" i="1"/>
  <c r="G351" i="1"/>
  <c r="G350" i="1" s="1"/>
  <c r="G349" i="1" s="1"/>
  <c r="G348" i="1" s="1"/>
  <c r="G347" i="1" s="1"/>
  <c r="F355" i="1"/>
  <c r="G355" i="1"/>
  <c r="G354" i="1" s="1"/>
  <c r="F360" i="1"/>
  <c r="G360" i="1"/>
  <c r="F362" i="1"/>
  <c r="G362" i="1"/>
  <c r="F364" i="1"/>
  <c r="G364" i="1"/>
  <c r="F366" i="1"/>
  <c r="G366" i="1"/>
  <c r="F368" i="1"/>
  <c r="G368" i="1"/>
  <c r="F370" i="1"/>
  <c r="G370" i="1"/>
  <c r="F372" i="1"/>
  <c r="G372" i="1"/>
  <c r="F374" i="1"/>
  <c r="G374" i="1"/>
  <c r="F379" i="1"/>
  <c r="G379" i="1"/>
  <c r="G378" i="1" s="1"/>
  <c r="G377" i="1" s="1"/>
  <c r="G376" i="1" s="1"/>
  <c r="F385" i="1"/>
  <c r="G385" i="1"/>
  <c r="F387" i="1"/>
  <c r="G387" i="1"/>
  <c r="F397" i="1"/>
  <c r="G397" i="1"/>
  <c r="G396" i="1" s="1"/>
  <c r="G395" i="1" s="1"/>
  <c r="G394" i="1" s="1"/>
  <c r="F402" i="1"/>
  <c r="G402" i="1"/>
  <c r="G401" i="1" s="1"/>
  <c r="G400" i="1" s="1"/>
  <c r="G399" i="1" s="1"/>
  <c r="F406" i="1"/>
  <c r="G406" i="1"/>
  <c r="G405" i="1" s="1"/>
  <c r="F411" i="1"/>
  <c r="G411" i="1"/>
  <c r="F413" i="1"/>
  <c r="G413" i="1"/>
  <c r="F416" i="1"/>
  <c r="G416" i="1"/>
  <c r="F418" i="1"/>
  <c r="G418" i="1"/>
  <c r="F420" i="1"/>
  <c r="G420" i="1"/>
  <c r="F422" i="1"/>
  <c r="G422" i="1"/>
  <c r="F424" i="1"/>
  <c r="G424" i="1"/>
  <c r="F426" i="1"/>
  <c r="G426" i="1"/>
  <c r="F428" i="1"/>
  <c r="G428" i="1"/>
  <c r="F430" i="1"/>
  <c r="G430" i="1"/>
  <c r="F434" i="1"/>
  <c r="G434" i="1"/>
  <c r="F436" i="1"/>
  <c r="G436" i="1"/>
  <c r="F439" i="1"/>
  <c r="G439" i="1"/>
  <c r="G438" i="1" s="1"/>
  <c r="F447" i="1"/>
  <c r="G447" i="1"/>
  <c r="G442" i="1" s="1"/>
  <c r="F452" i="1"/>
  <c r="G452" i="1"/>
  <c r="F454" i="1"/>
  <c r="G454" i="1"/>
  <c r="F456" i="1"/>
  <c r="G456" i="1"/>
  <c r="F458" i="1"/>
  <c r="G458" i="1"/>
  <c r="F460" i="1"/>
  <c r="G460" i="1"/>
  <c r="F462" i="1"/>
  <c r="G462" i="1"/>
  <c r="F464" i="1"/>
  <c r="G464" i="1"/>
  <c r="F466" i="1"/>
  <c r="G466" i="1"/>
  <c r="F469" i="1"/>
  <c r="G469" i="1"/>
  <c r="G468" i="1" s="1"/>
  <c r="F473" i="1"/>
  <c r="G473" i="1"/>
  <c r="F477" i="1"/>
  <c r="G477" i="1"/>
  <c r="F482" i="1"/>
  <c r="G482" i="1"/>
  <c r="F484" i="1"/>
  <c r="G484" i="1"/>
  <c r="F488" i="1"/>
  <c r="G488" i="1"/>
  <c r="F490" i="1"/>
  <c r="G490" i="1"/>
  <c r="F493" i="1"/>
  <c r="G493" i="1"/>
  <c r="G492" i="1" s="1"/>
  <c r="F499" i="1"/>
  <c r="G499" i="1"/>
  <c r="G498" i="1" s="1"/>
  <c r="G497" i="1" s="1"/>
  <c r="G496" i="1" s="1"/>
  <c r="G495" i="1" s="1"/>
  <c r="F509" i="1"/>
  <c r="G509" i="1"/>
  <c r="F511" i="1"/>
  <c r="G511" i="1"/>
  <c r="F513" i="1"/>
  <c r="G513" i="1"/>
  <c r="F843" i="1"/>
  <c r="G843" i="1"/>
  <c r="F846" i="1"/>
  <c r="G846" i="1"/>
  <c r="F850" i="1"/>
  <c r="G850" i="1"/>
  <c r="F863" i="1"/>
  <c r="G863" i="1"/>
  <c r="G862" i="1" s="1"/>
  <c r="G861" i="1" s="1"/>
  <c r="G860" i="1" s="1"/>
  <c r="F868" i="1"/>
  <c r="G868" i="1"/>
  <c r="G867" i="1" s="1"/>
  <c r="F873" i="1"/>
  <c r="G873" i="1"/>
  <c r="F876" i="1"/>
  <c r="G876" i="1"/>
  <c r="F879" i="1"/>
  <c r="G879" i="1"/>
  <c r="F884" i="1"/>
  <c r="G884" i="1"/>
  <c r="G883" i="1" s="1"/>
  <c r="G882" i="1" s="1"/>
  <c r="F887" i="1"/>
  <c r="G887" i="1"/>
  <c r="G886" i="1" s="1"/>
  <c r="F892" i="1"/>
  <c r="G892" i="1"/>
  <c r="G891" i="1" s="1"/>
  <c r="G890" i="1" s="1"/>
  <c r="F898" i="1"/>
  <c r="G898" i="1"/>
  <c r="G897" i="1" s="1"/>
  <c r="G896" i="1" s="1"/>
  <c r="G895" i="1" s="1"/>
  <c r="F911" i="1"/>
  <c r="G911" i="1"/>
  <c r="G910" i="1" s="1"/>
  <c r="G909" i="1" s="1"/>
  <c r="F915" i="1"/>
  <c r="G915" i="1"/>
  <c r="G914" i="1" s="1"/>
  <c r="G913" i="1" s="1"/>
  <c r="F918" i="1"/>
  <c r="G918" i="1"/>
  <c r="G917" i="1" s="1"/>
  <c r="F925" i="1"/>
  <c r="G925" i="1"/>
  <c r="G924" i="1" s="1"/>
  <c r="G923" i="1" s="1"/>
  <c r="G922" i="1" s="1"/>
  <c r="G921" i="1" s="1"/>
  <c r="F886" i="1" l="1"/>
  <c r="F862" i="1"/>
  <c r="F442" i="1"/>
  <c r="F917" i="1"/>
  <c r="F883" i="1"/>
  <c r="F498" i="1"/>
  <c r="F438" i="1"/>
  <c r="F378" i="1"/>
  <c r="G160" i="1"/>
  <c r="G26" i="1" s="1"/>
  <c r="F914" i="1"/>
  <c r="F492" i="1"/>
  <c r="F405" i="1"/>
  <c r="F207" i="1"/>
  <c r="F910" i="1"/>
  <c r="F909" i="1" s="1"/>
  <c r="F468" i="1"/>
  <c r="F401" i="1"/>
  <c r="F897" i="1"/>
  <c r="F396" i="1"/>
  <c r="F354" i="1"/>
  <c r="F891" i="1"/>
  <c r="F867" i="1"/>
  <c r="F350" i="1"/>
  <c r="G929" i="1"/>
  <c r="F929" i="1"/>
  <c r="F472" i="1"/>
  <c r="G481" i="1"/>
  <c r="G480" i="1" s="1"/>
  <c r="G479" i="1" s="1"/>
  <c r="G842" i="1"/>
  <c r="G872" i="1"/>
  <c r="G871" i="1" s="1"/>
  <c r="G870" i="1" s="1"/>
  <c r="G866" i="1" s="1"/>
  <c r="F391" i="1"/>
  <c r="F384" i="1"/>
  <c r="G451" i="1"/>
  <c r="F410" i="1"/>
  <c r="F924" i="1"/>
  <c r="F451" i="1"/>
  <c r="F842" i="1"/>
  <c r="G508" i="1"/>
  <c r="G507" i="1" s="1"/>
  <c r="G506" i="1" s="1"/>
  <c r="G505" i="1" s="1"/>
  <c r="F508" i="1"/>
  <c r="G472" i="1"/>
  <c r="F481" i="1"/>
  <c r="G384" i="1"/>
  <c r="G383" i="1" s="1"/>
  <c r="G382" i="1" s="1"/>
  <c r="G381" i="1" s="1"/>
  <c r="G359" i="1"/>
  <c r="G358" i="1" s="1"/>
  <c r="G357" i="1" s="1"/>
  <c r="G353" i="1" s="1"/>
  <c r="F872" i="1"/>
  <c r="F359" i="1"/>
  <c r="G391" i="1"/>
  <c r="G390" i="1" s="1"/>
  <c r="G908" i="1"/>
  <c r="G907" i="1" s="1"/>
  <c r="G849" i="1"/>
  <c r="G848" i="1" s="1"/>
  <c r="G433" i="1"/>
  <c r="G487" i="1"/>
  <c r="G486" i="1" s="1"/>
  <c r="F433" i="1"/>
  <c r="G410" i="1"/>
  <c r="F487" i="1"/>
  <c r="F395" i="1" l="1"/>
  <c r="F394" i="1" s="1"/>
  <c r="F497" i="1"/>
  <c r="F882" i="1"/>
  <c r="F507" i="1"/>
  <c r="F383" i="1"/>
  <c r="F896" i="1"/>
  <c r="F377" i="1"/>
  <c r="F349" i="1"/>
  <c r="F890" i="1"/>
  <c r="G906" i="1"/>
  <c r="F486" i="1"/>
  <c r="F480" i="1"/>
  <c r="F358" i="1"/>
  <c r="F871" i="1"/>
  <c r="F400" i="1"/>
  <c r="F206" i="1"/>
  <c r="F861" i="1"/>
  <c r="F923" i="1"/>
  <c r="F913" i="1"/>
  <c r="F849" i="1"/>
  <c r="G504" i="1"/>
  <c r="F450" i="1"/>
  <c r="G865" i="1"/>
  <c r="F409" i="1"/>
  <c r="G409" i="1"/>
  <c r="G408" i="1" s="1"/>
  <c r="G404" i="1" s="1"/>
  <c r="G841" i="1"/>
  <c r="G450" i="1"/>
  <c r="G449" i="1" s="1"/>
  <c r="G346" i="1"/>
  <c r="F860" i="1" l="1"/>
  <c r="F205" i="1"/>
  <c r="F479" i="1"/>
  <c r="F408" i="1"/>
  <c r="F399" i="1"/>
  <c r="F376" i="1"/>
  <c r="F848" i="1"/>
  <c r="F496" i="1"/>
  <c r="F870" i="1"/>
  <c r="F895" i="1"/>
  <c r="F922" i="1"/>
  <c r="F382" i="1"/>
  <c r="F908" i="1"/>
  <c r="F449" i="1"/>
  <c r="F348" i="1"/>
  <c r="F506" i="1"/>
  <c r="F357" i="1"/>
  <c r="G840" i="1"/>
  <c r="G839" i="1" s="1"/>
  <c r="G441" i="1"/>
  <c r="F495" i="1" l="1"/>
  <c r="F505" i="1"/>
  <c r="F921" i="1"/>
  <c r="F841" i="1"/>
  <c r="F347" i="1"/>
  <c r="F204" i="1"/>
  <c r="F441" i="1"/>
  <c r="F907" i="1"/>
  <c r="F390" i="1"/>
  <c r="F866" i="1"/>
  <c r="F404" i="1"/>
  <c r="F381" i="1"/>
  <c r="F353" i="1"/>
  <c r="G389" i="1"/>
  <c r="G333" i="1" s="1"/>
  <c r="F346" i="1" l="1"/>
  <c r="F389" i="1"/>
  <c r="F840" i="1"/>
  <c r="F906" i="1"/>
  <c r="F504" i="1"/>
  <c r="F865" i="1"/>
  <c r="F160" i="1"/>
  <c r="F839" i="1" l="1"/>
  <c r="F333" i="1"/>
  <c r="F26" i="1"/>
  <c r="G938" i="1"/>
  <c r="F938" i="1" l="1"/>
</calcChain>
</file>

<file path=xl/sharedStrings.xml><?xml version="1.0" encoding="utf-8"?>
<sst xmlns="http://schemas.openxmlformats.org/spreadsheetml/2006/main" count="3656" uniqueCount="751">
  <si>
    <t>Наименование</t>
  </si>
  <si>
    <t>Код главы</t>
  </si>
  <si>
    <t>РПР</t>
  </si>
  <si>
    <t>ЦСР</t>
  </si>
  <si>
    <t>ВР</t>
  </si>
  <si>
    <t>Благовещенская городская Дума</t>
  </si>
  <si>
    <t>001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</si>
  <si>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</si>
  <si>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</si>
  <si>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</si>
  <si>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</si>
  <si>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Непрограммные расходы</t>
  </si>
  <si>
    <t>00 0 00 00000</t>
  </si>
  <si>
    <t>Председатель представительного органа муниципального образования</t>
  </si>
  <si>
    <t>00 0 00 00020</t>
  </si>
  <si>
    <t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</si>
  <si>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Обеспечение деятельности Благовещенской городской Думы</t>
  </si>
  <si>
    <t>00 0 00 00050</t>
  </si>
  <si>
    <t>Закупка товаров, работ и услуг для обеспечения государственных (муниципальных) нужд</t>
  </si>
  <si>
    <t>Компенсация расходов, связанных с депутатской деятельностью</t>
  </si>
  <si>
    <t>00 0 00 00060</t>
  </si>
  <si>
    <t>Другие общегосударственные вопросы</t>
  </si>
  <si>
    <t>0113</t>
  </si>
  <si>
    <t>Финансовое обеспечение поощрений за заслуги перед муниципальным образованием городом Благовещенском</t>
  </si>
  <si>
    <t>00 0 00 80110</t>
  </si>
  <si>
    <t>Социальное обеспечение и иные выплаты населению</t>
  </si>
  <si>
    <t>Социальная политика</t>
  </si>
  <si>
    <t>1000</t>
  </si>
  <si>
    <t>Социальное обеспечение населения</t>
  </si>
  <si>
    <t>1003</t>
  </si>
  <si>
    <t xml:space="preserve">Единовременная денежная выплата лицам, награжденным медалью «За заслуги перед городом Благовещенском» </t>
  </si>
  <si>
    <t xml:space="preserve">001 </t>
  </si>
  <si>
    <t>00 0 00 80100</t>
  </si>
  <si>
    <t>Администрация города Благовещенска</t>
  </si>
  <si>
    <t>002</t>
  </si>
  <si>
    <t/>
  </si>
  <si>
    <t>Функционирование  высшего должностного лица  субъекта  Российской Федерации и муниципального образования</t>
  </si>
  <si>
    <t>0102</t>
  </si>
  <si>
    <t>Глава муниципального образования</t>
  </si>
  <si>
    <t>00 0 00 00010</t>
  </si>
  <si>
    <r>
      <t xml:space="preserve">Функционирование Правительства Российской Федерации, высших исполнительных органов </t>
    </r>
    <r>
      <rPr>
        <strike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субъектов Российской Федерации, местных администраций </t>
    </r>
  </si>
  <si>
    <t>0104</t>
  </si>
  <si>
    <t>Расходы на обеспечение функций исполнительно-распорядительного, контрольного органов муниципального образования</t>
  </si>
  <si>
    <t>00 0 00 00070</t>
  </si>
  <si>
    <t>Иные бюджетные ассигнования</t>
  </si>
  <si>
    <t>Расходы на выполнение государственных полномочий</t>
  </si>
  <si>
    <t>00 1 00 00000</t>
  </si>
  <si>
    <t>Финансовое обеспечение государственных полномочий по созданию и организации деятельности комиссий по делам несовершеннолетних  и защите их прав при администрациях городских округов и муниципальных районов</t>
  </si>
  <si>
    <t>00 1 00 87290</t>
  </si>
  <si>
    <t>Финансовое обеспечение государственных полномочий по организации и осуществлению деятельности по опеке  и попечительству в отношении совершеннолетних лиц, признанных судом  недееспособными или ограниченными в дееспособности по основаниям,  указанным в статьях 29 и 30 Гражданского кодекса Российской Федерации</t>
  </si>
  <si>
    <t>00 1 00 87360</t>
  </si>
  <si>
    <t>100</t>
  </si>
  <si>
    <t>200</t>
  </si>
  <si>
    <t xml:space="preserve">Финансовое обеспечение государственных полномочий по организационному обеспечению деятельности административных комиссий </t>
  </si>
  <si>
    <t xml:space="preserve">002 </t>
  </si>
  <si>
    <t>00 1 00 88430</t>
  </si>
  <si>
    <t>Судебная система</t>
  </si>
  <si>
    <t>0105</t>
  </si>
  <si>
    <t>Осуществление полномочий  по составлению (изменению) списков кандидатов в присяжные заседатели федеральных судов общей юрисдикции в Российской Федерации</t>
  </si>
  <si>
    <t>00 1 00 51200</t>
  </si>
  <si>
    <t>Обеспечение проведения выборов и референдумов</t>
  </si>
  <si>
    <t>0107</t>
  </si>
  <si>
    <t>Расходы, связанные с подготовкой и проведением выборов Президента Российской Федерации</t>
  </si>
  <si>
    <t>00 0 00 00110</t>
  </si>
  <si>
    <t>Мероприятия в сфере мобилизационной подготовки</t>
  </si>
  <si>
    <t>00 0 00 00091</t>
  </si>
  <si>
    <t>Расходы на обеспечение деятельности (оказание услуг, выполнение работ) муниципальных организаций  (учреждений)</t>
  </si>
  <si>
    <t>00 0 00 10590</t>
  </si>
  <si>
    <t>Расходы  на оплату исполнительных документов (за исключением исполнительных документов, реализуемых в рамках государственных программ)</t>
  </si>
  <si>
    <t>00 0 00 70020</t>
  </si>
  <si>
    <t>Расходы на исполнение судебных решений</t>
  </si>
  <si>
    <t>00 0 00 70021</t>
  </si>
  <si>
    <t>Штрафы за административное нарушение</t>
  </si>
  <si>
    <t>Национальная экономика</t>
  </si>
  <si>
    <t>0400</t>
  </si>
  <si>
    <t>Водное хозяйство</t>
  </si>
  <si>
    <t>0406</t>
  </si>
  <si>
    <t>Муниципальная программа "Обеспечение безопасности жизнедеятельности населения и территории города Благовещенска"</t>
  </si>
  <si>
    <t>08 0 00 00000</t>
  </si>
  <si>
    <t>Подпрограмма "Охрана окружающей среды и обеспечение экологической безопасности населения города Благовещенска"</t>
  </si>
  <si>
    <t>08 4 00 00000</t>
  </si>
  <si>
    <t>Основное мероприятие "Выполнение санитарно-эпидемиологических требований и обеспечение экологической безопасности"</t>
  </si>
  <si>
    <t>08 4 01 00000</t>
  </si>
  <si>
    <t>Капитальные вложения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 (Берегоукрепление и реконструкция набережной р. Амур, г. Благовещенск (завершение строительства 2 очереди 1 пускового комплекса участка № 5, 2 пускового комплекса участка № 5 и участка № 6 в составе 3-го этапа строительства объекта)</t>
  </si>
  <si>
    <t>08 4 01 L1130</t>
  </si>
  <si>
    <t>Капитальные вложения в объекты государственной (муниципальной) собственности</t>
  </si>
  <si>
    <t>Капитальные вложения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 (Берегоукрепление и реконструкция набережной р. Амур, г. Благовещенск (завершение строительства 2 очереди 1 пускового комплекса участка № 5, 2 пускового комплекса участка № 5 и участка № 6 в составе 3-го этапа строительства объекта). Осуществление строительного контроля</t>
  </si>
  <si>
    <t>08 4 01 L1131</t>
  </si>
  <si>
    <t>Капитальные вложения в объекты муниципальной собственности (Берегоукрепление и реконструкция набережной р. Амур, г. Благовещенск (4-й этап строительства: 1 пусковой комплекс, 2 пусковой комплекс, 3 пусковой комплекс (участок № 10), завершение строительства 2 очереди 1 пускового комплекса участка № 5, 2 пускового комплекса участка № 5 и участка № 6 в составе 3-го этапа строительства объекта)</t>
  </si>
  <si>
    <t>08 4 01 S7110</t>
  </si>
  <si>
    <t xml:space="preserve">Берегоукрепление и реконструкция набережной р. Амур в г. Благовещенске. Участок № 2. Общественный туалет (проектные работы)  </t>
  </si>
  <si>
    <t>08 4 01 40030</t>
  </si>
  <si>
    <t>Транспорт</t>
  </si>
  <si>
    <t>0408</t>
  </si>
  <si>
    <t>Муниципальная программа "Развитие транспортной системы города Благовещенска"</t>
  </si>
  <si>
    <t>02 0 00 00000</t>
  </si>
  <si>
    <t>Подпрограмма "Развитие пассажирского транспорта в городе Благовещенске"</t>
  </si>
  <si>
    <t>02 2 00 00000</t>
  </si>
  <si>
    <t>Основное мероприятие "Создание условий для предоставления транспортных услуг населению и организация транспортного обслуживания населения в границах городского округа"</t>
  </si>
  <si>
    <t>02 2 01 00000</t>
  </si>
  <si>
    <t>Оказание поддержки бюджетам муниципальных образований, связанной с организацией транспортного обслуживания населения</t>
  </si>
  <si>
    <t>02 2 01 S0680</t>
  </si>
  <si>
    <t>Реализация инфраструктурных проектов, источником финансового обеспечения которых являются бюджетные кредиты</t>
  </si>
  <si>
    <t>02 2 01 S8100</t>
  </si>
  <si>
    <t>Выполнение работ, связанных с осуществлением регулярных перевозок пассажиров и багажа по муниципальным маршрутам регулярных перевозок по регулируемым тарифам</t>
  </si>
  <si>
    <t>02 2 01 10761</t>
  </si>
  <si>
    <t>Субсидии транспортным предприятиям на компенсацию  выпадающих доходов по тарифам, не обеспечивающим экономически обоснованные  затраты</t>
  </si>
  <si>
    <t>02 2 01 60020</t>
  </si>
  <si>
    <t>Субсидии перевозчикам на возмещение недополученных доходов в связи с осуществлением перевозок отдельных категорий граждан по льготным проездным билетам в автобусах муниципальных автомобильных маршрутов регулярных перевозок, следующих к местам расположения садовых участков</t>
  </si>
  <si>
    <t>02 2 01 60040</t>
  </si>
  <si>
    <t>02 2 01 98100</t>
  </si>
  <si>
    <t>Дорожное хозяйство (дорожные фонды)</t>
  </si>
  <si>
    <t>0409</t>
  </si>
  <si>
    <t>Подпрограмма "Осуществление дорожной деятельности в отношении автомобильных дорог общего пользования местного значения"</t>
  </si>
  <si>
    <t>02 1 00 00000</t>
  </si>
  <si>
    <t>Основное мероприятие "Региональный проект "Дорожная сеть"</t>
  </si>
  <si>
    <t>02 1 R1 00000</t>
  </si>
  <si>
    <t>Осуществление дорожной деятельности в рамках реализации национального проекта «Безопасные качественные дороги»</t>
  </si>
  <si>
    <t>02 1 R1 89000</t>
  </si>
  <si>
    <t>Осуществление дорожной деятельности в рамках реализации национального проекта «Безопасные качественные дороги» (осуществление строительного контроля, авторского надзора)</t>
  </si>
  <si>
    <t>02 1 R1 89001</t>
  </si>
  <si>
    <t>Основное мероприятие "Развитие улично-дорожной сети города Благовещенска"</t>
  </si>
  <si>
    <t>02 1 01 00000</t>
  </si>
  <si>
    <t>Автомобильная дорога по ул. Конная от ул. Пушкина до ул. Набережная, г. Благовещенск, Амурская область (прочие затраты)</t>
  </si>
  <si>
    <t>02 1 01 10662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</si>
  <si>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</t>
  </si>
  <si>
    <t>02 1 01 S7480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</si>
  <si>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 (осуществление строительного контроля)</t>
  </si>
  <si>
    <t>02 1 01 S7481</t>
  </si>
  <si>
    <t>Другие вопросы в области национальной экономики</t>
  </si>
  <si>
    <t>0412</t>
  </si>
  <si>
    <t>Муниципальная программа "Развитие малого и среднего предпринимательства и туризма на территории города Благовещенска"</t>
  </si>
  <si>
    <t>09 0 00 00000</t>
  </si>
  <si>
    <t>Подпрограмма "Развитие туризма в городе Благовещенске</t>
  </si>
  <si>
    <t>09 1 00 00000</t>
  </si>
  <si>
    <t>Основное мероприятие "Совершенствование инфраструктуры досуга и массового отдыха для жителей и гостей города"</t>
  </si>
  <si>
    <t>09 1 03 00000</t>
  </si>
  <si>
    <t>09 1 03 L5051</t>
  </si>
  <si>
    <t>Капитальные вложения в объекты муниципальной собственности (Большой городской центр "Трибуна Холл" г. Благовещенск, Амурская область)</t>
  </si>
  <si>
    <t>09 1 03 S7110</t>
  </si>
  <si>
    <t>Подпрограмма "Развитие малого и среднего предпринимательства в городе Благовещенске"</t>
  </si>
  <si>
    <t>09 2 00 00000</t>
  </si>
  <si>
    <t>Основное мероприятие "Поддержка субъектов малого и среднего предпринимательства"</t>
  </si>
  <si>
    <t>09 2 01 00000</t>
  </si>
  <si>
    <t>Организационная, информационная, консультационная поддержка, поддержка в области повышения инвестиционной активности в сфере малого и среднего предпринимательства</t>
  </si>
  <si>
    <t>09 2 01 10320</t>
  </si>
  <si>
    <t>09 2 01 S0130</t>
  </si>
  <si>
    <t>Муниципальная  программа "Развитие градостроительной деятельности и управление земельными ресурсами на территории муниципального образования города Благовещенска"</t>
  </si>
  <si>
    <t>11 0 00 00000</t>
  </si>
  <si>
    <t>Основное мероприятие "Обеспечение мероприятий по землеустройству и землепользованию"</t>
  </si>
  <si>
    <t>11 0 01 00000</t>
  </si>
  <si>
    <t>Организация выполнения кадастровых работ и государственного кадастрового учета в отношении земельных участков для муниципальных нужд</t>
  </si>
  <si>
    <t>11 0 01 10240</t>
  </si>
  <si>
    <t>Проведение комплексных кадастровых работ</t>
  </si>
  <si>
    <t>11 0 01 L5110</t>
  </si>
  <si>
    <t>Основное мероприятие "Обеспечение мероприятий по градостроительной деятельности"</t>
  </si>
  <si>
    <t>11 0 02 00000</t>
  </si>
  <si>
    <t>Организация деятельности, направленной на подготовку внесения изменений в правила землепользования и застройки, подготовку нормативов градостроительного проектирования и документации по планировке территории</t>
  </si>
  <si>
    <t>11 0 02 10500</t>
  </si>
  <si>
    <t xml:space="preserve">Жилищно-коммунальное хозяйство </t>
  </si>
  <si>
    <t>0500</t>
  </si>
  <si>
    <t xml:space="preserve">Коммунальное хозяйство </t>
  </si>
  <si>
    <t>0502</t>
  </si>
  <si>
    <t>Муниципальная программа "Развитие 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Благовещенска"</t>
  </si>
  <si>
    <t>03 0 00 00000</t>
  </si>
  <si>
    <t>Подпрограмма "Повышение качества и надежности жилищно-коммунального обслуживания населения, обеспечение доступности коммунальных услуг"</t>
  </si>
  <si>
    <t>03 1 00 00000</t>
  </si>
  <si>
    <t>Основное мероприятие "Региональный проект "Чистая вода"</t>
  </si>
  <si>
    <t>03 1 F5 00000</t>
  </si>
  <si>
    <t>Разработка проектно-сметной документации для строительства и реконструкции (модернизации) объектов питьевого водоснабжения</t>
  </si>
  <si>
    <t>03 1 F5 S0670</t>
  </si>
  <si>
    <t>Основное мероприятие "Организация на территории городского округа тепло-, водо-, электро-, газоснабжения и водоотведения"</t>
  </si>
  <si>
    <t>03 1 01 00000</t>
  </si>
  <si>
    <t>Сливная станция с. Садовое, Амурская область (в т.ч. проектные работы)</t>
  </si>
  <si>
    <t>03 1 01 40660</t>
  </si>
  <si>
    <t>Реконструкция тепловой сети в квартале 345 г. Благовещенск, Амурская область (в т.ч. проектные работы)</t>
  </si>
  <si>
    <t>03 1 01 40910</t>
  </si>
  <si>
    <t>Реконструкция тепловой сети в квартале 345 г. Благовещенск, Амурская область (строительный контроль)</t>
  </si>
  <si>
    <t>03 1 01 40911</t>
  </si>
  <si>
    <t>Реализация мероприятий в сфере коммунальной инфраструктуры и благоустройства территорий, одобренных Президиумом (штабом) Правительственной комиссии по региональному развитию в Российской Федерации</t>
  </si>
  <si>
    <t>03 1 01 97002</t>
  </si>
  <si>
    <t>Расходы, направленные на модернизацию коммунальной инфраструктуры</t>
  </si>
  <si>
    <t>03 1 01 S7400</t>
  </si>
  <si>
    <t>Расходы, направленные на модернизацию коммунальной инфраструктуры (осуществление авторского надзора и строительного контроля)</t>
  </si>
  <si>
    <t>03 1 01 S7401</t>
  </si>
  <si>
    <t xml:space="preserve">Благоустройство </t>
  </si>
  <si>
    <t>0503</t>
  </si>
  <si>
    <t>Муниципальная программа "Развитие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Благовещенска"</t>
  </si>
  <si>
    <t>Подпрограмма "Благоустройство территории города Благовещенска"</t>
  </si>
  <si>
    <t>03 4 00 00000</t>
  </si>
  <si>
    <t>Основное мероприятие "Развитие административного центра Амурской области"</t>
  </si>
  <si>
    <t>03 4 02 00000</t>
  </si>
  <si>
    <t>Поддержка административного центра Амурской области</t>
  </si>
  <si>
    <t>03 4 02 S0560</t>
  </si>
  <si>
    <t>Муниципальная программа "Формирование современной городской среды на территории города Благовещенска на 2018-2024 годы"</t>
  </si>
  <si>
    <t>13 0 00 00000</t>
  </si>
  <si>
    <t>Основное мероприятие "Региональный проект "Формирование комфортной городской среды"</t>
  </si>
  <si>
    <t>13 0 F2 00000</t>
  </si>
  <si>
    <t>Реализация  программ формирования современной городской среды</t>
  </si>
  <si>
    <t>13 0 F2 55550</t>
  </si>
  <si>
    <t>Другие вопросы в области жилищно-коммунального хозяйства</t>
  </si>
  <si>
    <t>0505</t>
  </si>
  <si>
    <t>Муниципальная программа "Развитие градостроительной деятельности и управление земельными ресурсами на территории муниципального образования города Благовещенска"</t>
  </si>
  <si>
    <t>Основное мероприятие "Финансовое обеспечение исполнения функций технического заказчика по объектам капитального строительства муниципальной собственности"</t>
  </si>
  <si>
    <t>11 0 03 00000</t>
  </si>
  <si>
    <t>Расходы на обеспечение деятельности (оказание услуг, выполнение работ) муниципальных организаций (учреждений)</t>
  </si>
  <si>
    <t>11 0 03 10590</t>
  </si>
  <si>
    <t>Образование</t>
  </si>
  <si>
    <t>0700</t>
  </si>
  <si>
    <t xml:space="preserve">Молодежная политика  </t>
  </si>
  <si>
    <t>0707</t>
  </si>
  <si>
    <t>Муниципальная программа "Развитие потенциала молодежи города Благовещенска"</t>
  </si>
  <si>
    <t>07 0 00 00000</t>
  </si>
  <si>
    <t>Основное мероприятие "Реализация мер в области муниципальной молодежной политики"</t>
  </si>
  <si>
    <t>07 0 01 00000</t>
  </si>
  <si>
    <t>Организация и  проведение мероприятий по работе с молодежью</t>
  </si>
  <si>
    <t>07 0 01 10180</t>
  </si>
  <si>
    <t>Выплата премий  и грантов  в сфере молодежной политики</t>
  </si>
  <si>
    <t>07 0 01 10560</t>
  </si>
  <si>
    <t>Основное мероприятие "Организация деятельности  по работе с молодежью на территории городского округа"</t>
  </si>
  <si>
    <t>07 0 02 00000</t>
  </si>
  <si>
    <t>07 0 02 10590</t>
  </si>
  <si>
    <t>Предоставление субсидий бюджетным, автономным учреждениям и иным некоммерческим организациям</t>
  </si>
  <si>
    <t>Пенсионное обеспечение</t>
  </si>
  <si>
    <t>1001</t>
  </si>
  <si>
    <t>Доплаты к пенсиям муниципальных служащих</t>
  </si>
  <si>
    <t>00 0 00 80120</t>
  </si>
  <si>
    <t>Дополнительное материальное обеспечение ветеранов культуры, искусства и спорта</t>
  </si>
  <si>
    <t>00 0 00 80080</t>
  </si>
  <si>
    <t>Предоставление мер социальной поддержки гражданам, награжденным званием "Почётный гражданин города Благовещенска"</t>
  </si>
  <si>
    <t>00 0 00 80090</t>
  </si>
  <si>
    <t xml:space="preserve">Мероприятия  в области социальной политики </t>
  </si>
  <si>
    <t>00 0 00 80130</t>
  </si>
  <si>
    <t>Расходы на финансирование муниципального гранта</t>
  </si>
  <si>
    <t>00 0 00 80140</t>
  </si>
  <si>
    <t>Субсидия юридическим лицам, индивидуальным предпринимателям на возмещение недополученных доходов в связи с бесплатным предоставлением отдельным категориям граждан парикмахерских услуг (стрижка волос)</t>
  </si>
  <si>
    <t>00 0 00 80150</t>
  </si>
  <si>
    <t>Охрана семьи и детства</t>
  </si>
  <si>
    <t>1004</t>
  </si>
  <si>
    <t>Муниципальная программа "Обеспечение доступным и комфортным жильем населения города Благовещенска"</t>
  </si>
  <si>
    <t>01 0 00 00000</t>
  </si>
  <si>
    <t>Подпрограмма "Обеспечение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</t>
  </si>
  <si>
    <t>01 5 00 00000</t>
  </si>
  <si>
    <t>Основное мероприятие "Государственная поддержка детей-сирот, детей, оставшихся без попечения родителей, а также лиц из числа детей-сирот и детей, оставшихся без попечения родителей"</t>
  </si>
  <si>
    <t>01 5 01 00000</t>
  </si>
  <si>
    <t>Финансовое обеспечение государственных полномочий по текущему или капитальному ремонту жилых помещений, расположенных на территории области и принадлежащих на праве собственности детям-сиротам и детям, оставшимся без попечения родителей, лицам из их числа</t>
  </si>
  <si>
    <t>01 5 01 80710</t>
  </si>
  <si>
    <t xml:space="preserve">Физическая культура и спорт </t>
  </si>
  <si>
    <t>1100</t>
  </si>
  <si>
    <t xml:space="preserve">Физическая культура </t>
  </si>
  <si>
    <t>1101</t>
  </si>
  <si>
    <t>Муниципальная программа "Развитие физической культуры и спорта в городе Благовещенске"</t>
  </si>
  <si>
    <t>06 0 00 00000</t>
  </si>
  <si>
    <t>Основное мероприятие "Организация деятельности муниципальных учреждений в сфере физической культуры и спорта"</t>
  </si>
  <si>
    <t>06 0 01 00000</t>
  </si>
  <si>
    <t>06 0 01 10590</t>
  </si>
  <si>
    <t>Расходы на обеспечение деятельности  центра спортивной подготовки</t>
  </si>
  <si>
    <t>06 0 01 10595</t>
  </si>
  <si>
    <t>Массовый спорт</t>
  </si>
  <si>
    <t>1102</t>
  </si>
  <si>
    <t>Муниципальная программа "Развитие физической культуры и спорта в городе Благовещенске "</t>
  </si>
  <si>
    <t>Основное мероприятие "Развитие инфраструктуры и материально-технической базы для занятия физической культурой и спортом"</t>
  </si>
  <si>
    <t>06 0 02 00000</t>
  </si>
  <si>
    <t>Совершенствование материально-технической базы для занятий физической культурой и спортом в городе Благовещенске</t>
  </si>
  <si>
    <t>06 0 02 10120</t>
  </si>
  <si>
    <t>Основное мероприятие "Развитие и поддержка физической культуры и спорта на территории городского округа"</t>
  </si>
  <si>
    <t>06 0 03 00000</t>
  </si>
  <si>
    <t>Развитие массовой физкультурно-оздоровительной и спортивной работы с населением</t>
  </si>
  <si>
    <t>06 0 03 10130</t>
  </si>
  <si>
    <t>Проведение городских спортивно-массовых мероприятий - День Здоровья: «Кросс»,  «Азимут», «Оранжевый Мяч», «Лыжня»</t>
  </si>
  <si>
    <t>06 0 03 10140</t>
  </si>
  <si>
    <t xml:space="preserve">Развитие и поддержка  спорта высших достижений </t>
  </si>
  <si>
    <t>06 0 03 10150</t>
  </si>
  <si>
    <t>Создание условий для развития физической культуры и спорта  среди лиц с ограниченными физическими возможностями здоровья</t>
  </si>
  <si>
    <t>06 0 03 10160</t>
  </si>
  <si>
    <t>Спорт высших достижений</t>
  </si>
  <si>
    <t>1103</t>
  </si>
  <si>
    <t>Средства массовой  информации</t>
  </si>
  <si>
    <t>1200</t>
  </si>
  <si>
    <t>Телевидение и радиовещание</t>
  </si>
  <si>
    <t>1201</t>
  </si>
  <si>
    <t>Обслуживание  государственного 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</si>
  <si>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</si>
  <si>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</si>
  <si>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</si>
  <si>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Процентные платежи по муниципальному долгу</t>
  </si>
  <si>
    <t>00 0 00 70010</t>
  </si>
  <si>
    <t>Обслуживание государственного (муниципального) долга</t>
  </si>
  <si>
    <t>Финансовое управление администрации города Благовещенска</t>
  </si>
  <si>
    <t>004</t>
  </si>
  <si>
    <t>Обеспечение деятельности 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</si>
  <si>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</si>
  <si>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</si>
  <si>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</si>
  <si>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Резервный фонд администрации города Благовещенска</t>
  </si>
  <si>
    <t>00 0 00 20010</t>
  </si>
  <si>
    <t xml:space="preserve">Управление ЖКХ администрации города Благовещенска </t>
  </si>
  <si>
    <t>005</t>
  </si>
  <si>
    <t>Сельское хозяйство и рыболовство</t>
  </si>
  <si>
    <t>0405</t>
  </si>
  <si>
    <t>Финансовое обеспечение государственных полномочий Амурской области по организации мероприятий при осуществлении деятельности по обращению с животными без владельцев</t>
  </si>
  <si>
    <t>08 4 01 69700</t>
  </si>
  <si>
    <t>Субсидии казенным предприятиям на возмещение затрат, связанных с выполнением заказа по содержанию и ремонту улично-дорожной сети</t>
  </si>
  <si>
    <t>02 1 01 60070</t>
  </si>
  <si>
    <t>Субсидии казенным предприятиям на возмещение затрат, связанных с выполнением заказа по содержанию и обслуживанию средств регулирования дорожного движения</t>
  </si>
  <si>
    <t>02 1 01 60300</t>
  </si>
  <si>
    <t>Расходы на обустройство остановок для школьных маршрутов, а также освещение улично-дорожной сети населенных пунктов Амурской области</t>
  </si>
  <si>
    <t>02 1 01 S1270</t>
  </si>
  <si>
    <t xml:space="preserve">Жилищное  хозяйство </t>
  </si>
  <si>
    <t>0501</t>
  </si>
  <si>
    <t>Подпрограмма "Переселение граждан из аварийного жилищного фонда на территории города Благовещенска"</t>
  </si>
  <si>
    <t>01 1 00 00000</t>
  </si>
  <si>
    <t>Основное мероприятие "Обеспечение мероприятий по переселению граждан из аварийного жилищного фонда"</t>
  </si>
  <si>
    <t>01 1 01 00000</t>
  </si>
  <si>
    <t>Обеспечение мероприятий по сносу аварийных домов</t>
  </si>
  <si>
    <t>01 1 01 10490</t>
  </si>
  <si>
    <t>Основное мероприятие "Поддержка организаций, предоставляющих жилищно-коммунальные услуги населению"</t>
  </si>
  <si>
    <t>03 1 02 00000</t>
  </si>
  <si>
    <t>Субсидии юридическим лицам, предоставляющим населению жилищные услуги по тарифам, не обеспечивающим возмещения затрат (неблагоустроенный жилищный фонд и общежития)</t>
  </si>
  <si>
    <t>03 1 02 60120</t>
  </si>
  <si>
    <t>Основное мероприятие "Реализация мероприятий по обеспечению благоприятных и безопасных условий проживания граждан в многоквартирных домах"</t>
  </si>
  <si>
    <t>03 1 03 00000</t>
  </si>
  <si>
    <t>Реконструкция и модернизация объектов инфраструктуры, необходимых для реализации новых инвестиционных проектов в сферах транспорта общего пользования, жилищного строительства, строительства аэропортовой инфраструктуры, в соответствии с постановлением Правительства Российской Федерации от 19.10.2020 № 1704</t>
  </si>
  <si>
    <t>Выполнение работ по разработке схемы водоснабжения и водоотведения города Благовещенска</t>
  </si>
  <si>
    <t>03 1 01 10650</t>
  </si>
  <si>
    <t>Расходы, связанные с организацией единой теплоснабжающей организацией теплоснабжения в ценовых зонах теплоснабжения</t>
  </si>
  <si>
    <t>03 1 01 80800</t>
  </si>
  <si>
    <t>Расходы, связанные с установлением в ценовых зонах теплоснабжения дополнительной меры социальной поддержки отдельным категориям граждан в виде частичной оплаты за тепловую энергию единой теплоснабжающей организации</t>
  </si>
  <si>
    <t>03 1 01 88580</t>
  </si>
  <si>
    <t>Финансовое обеспечение государственных полномочий Амурской области по компенсации организациям, осуществляющим горячее водоснабжение, холодное водоснабжение и (или) водоотведение, выпадающих доходов возникающих при применении льготных тарифов</t>
  </si>
  <si>
    <t>03 1 01 88590</t>
  </si>
  <si>
    <t>Субсидии юридическим лицам, предоставляющим населению услуги в отделениях бань</t>
  </si>
  <si>
    <t>03 1 02 60150</t>
  </si>
  <si>
    <t>Субсидия муниципальному предприятию "Банно-прачечные услуги" на возмещение недополученных доходов в связи с предоставлением отдельным категориям граждан услуг по помывкам в общих отделениях муниципальной бани № 6</t>
  </si>
  <si>
    <t>03 1 02 60360</t>
  </si>
  <si>
    <t>Основное мероприятие "Организация работ по повышению благоустроенности территории города Благовещенска"</t>
  </si>
  <si>
    <t>03 4 01 00000</t>
  </si>
  <si>
    <t>Содержание (техническое обслуживание) и текущий ремонт муниципальных сетей наружного освещения и оборудования</t>
  </si>
  <si>
    <t>03 4 01 10810</t>
  </si>
  <si>
    <t>Проведение капитального ремонта и ремонта дворовых территорий многоквартирных домов, проездов к дворовым территориям многоквартирных домов, устройство ограждений на территориях (территорий) многоквартирных домов, устройство детских и спортивных площадок на дворовых территориях многоквартирных домов</t>
  </si>
  <si>
    <t>03 4 01 60110</t>
  </si>
  <si>
    <t>Оплата услуг по поставке электроэнергии на  уличное  освещение</t>
  </si>
  <si>
    <t>03 4 01 60170</t>
  </si>
  <si>
    <t xml:space="preserve">Прочие мероприятия по  благоустройству  городского округа </t>
  </si>
  <si>
    <t>03 4 01 60210</t>
  </si>
  <si>
    <t>Субсидии казенным предприятиям на возмещение затрат, связанных с выполнением заказа по уборке с территорий общего пользования случайного мусора, а также по установке и содержанию элементов благоустройства на территориях общего пользования муниципального образования города Благовещенска</t>
  </si>
  <si>
    <t>03 4 01 60290</t>
  </si>
  <si>
    <t>Субсидии казенным предприятиям на возмещение затрат, связанных с выполнением заказа по содержанию озелененных территорий общего пользования города Благовещенска</t>
  </si>
  <si>
    <t>03 4 01 60330</t>
  </si>
  <si>
    <t>Субсидия на финансовое обеспечение (возмещение) затрат концессионера в отношении объектов наружного освещения, находящихся в собственности города Благовещенска</t>
  </si>
  <si>
    <t>03 4 01 60370</t>
  </si>
  <si>
    <t>Основное мероприятие "Озеленение территории города Благовещенска"</t>
  </si>
  <si>
    <t>03 4 04 00000</t>
  </si>
  <si>
    <t>Обновление зеленой зоны города Благовещенска</t>
  </si>
  <si>
    <t>03 4 04 10800</t>
  </si>
  <si>
    <t>Благоустройство «Военно-мемориального
участка на действующем кладбище 17 км Новотроицкое шоссе"</t>
  </si>
  <si>
    <t>08 4 01 10676</t>
  </si>
  <si>
    <t>Основное мероприятие "Поддержка проектов по комплексному благоустройству территорий"</t>
  </si>
  <si>
    <t>13 0 04 00000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</si>
  <si>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(в части благоустройства дальневосточных дворов)</t>
  </si>
  <si>
    <t>13 0 04 L5052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</si>
  <si>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</si>
  <si>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13 0 F2 54240</t>
  </si>
  <si>
    <t>Муниципальная программа "Развитие и модернизация жилищно-коммунального хозяйства,       энергосбережение и повышение энергетической эффективности, благоустройство территории города Благовещенска"</t>
  </si>
  <si>
    <t>Подпрограмма "Обеспечение реализации муниципальной программы "Развитие и модернизация жилищно-коммунального хозяйства,       энергосбережение и повышение энергетической эффективности, благоустройство территории города Благовещенска"</t>
  </si>
  <si>
    <t>03 5 00 00000</t>
  </si>
  <si>
    <t>Основное мероприятие "Организация деятельности в сфере жилищно-коммунального хозяйства"</t>
  </si>
  <si>
    <t>03 5 01 00000</t>
  </si>
  <si>
    <t>03 5 01 00070</t>
  </si>
  <si>
    <t>Охрана окружающей среды</t>
  </si>
  <si>
    <t>0600</t>
  </si>
  <si>
    <t>Другие вопросы в области охраны окружающей среды</t>
  </si>
  <si>
    <t>0605</t>
  </si>
  <si>
    <t>Субсидии казённым предприятиям на возмещение затрат, связанных с выполнением заказа по ликвидации мест несанкционированного размещения отходов на территории муниципального образования города Благовещенска</t>
  </si>
  <si>
    <t>08 4 01 60291</t>
  </si>
  <si>
    <t>Управление по делам гражданской обороны и чрезвычайным ситуациям города Благовещенска</t>
  </si>
  <si>
    <t>006</t>
  </si>
  <si>
    <t xml:space="preserve">Национальная безопасность  и правоохранительная деятельность 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</si>
  <si>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</si>
  <si>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</si>
  <si>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</si>
  <si>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Подпрограмма "Профилактика нарушений общественного порядка, терроризма и экстремизма"</t>
  </si>
  <si>
    <t>08 1 00 00000</t>
  </si>
  <si>
    <t>Основное мероприятие "Организация противодействия терроризму и преступности на территории города Благовещенска"</t>
  </si>
  <si>
    <t>08 1 01 00000</t>
  </si>
  <si>
    <t>Обеспечение функционирования АПК «Безопасный город» и комплексной системы экстренного оповещения населения, информационное обеспечение и осуществление мероприятий в сфере профилактики правонарушений, терроризма и экстремизма</t>
  </si>
  <si>
    <t>08 1 01 10340</t>
  </si>
  <si>
    <t>Софинансирование расходов, связанных с развитием аппаратно-программного комплекса "Безопасный город"</t>
  </si>
  <si>
    <t>08 1 01 S1590</t>
  </si>
  <si>
    <t>Подпрограмма  "Обеспечение безопасности людей на водных объектах, охраны их жизни и здоровья на территории города Благовещенска"</t>
  </si>
  <si>
    <t>08 2 00 00000</t>
  </si>
  <si>
    <t>Основное мероприятие "Организация мероприятий в сфере  обеспечения безопасности   людей на водных объектах"</t>
  </si>
  <si>
    <t>08 2 01 00000</t>
  </si>
  <si>
    <t>Обеспечение  и проведение мероприятий по созданию спасательных постов</t>
  </si>
  <si>
    <t>08 2 01 10390</t>
  </si>
  <si>
    <t>Подпрограмма "Обеспечение первичных   мер  пожарной безопасности на территории города Благовещенска"</t>
  </si>
  <si>
    <t>08 3 00 00000</t>
  </si>
  <si>
    <t>Основное мероприятие "Осуществление мероприятий по выполнению требований пожарной безопасности"</t>
  </si>
  <si>
    <t>08 3 01 00000</t>
  </si>
  <si>
    <t>Предупреждение  пожаров в границах городского округа</t>
  </si>
  <si>
    <t>08 3 01 10420</t>
  </si>
  <si>
    <t>Подпрограмма «Обеспечение реализации муниципальной программы «Обеспечение безопасности жизнедеятельности населения и территории города Благовещенска»</t>
  </si>
  <si>
    <t>08 5 00 00000</t>
  </si>
  <si>
    <t>Основное мероприятие "Организация управления системой обеспечения безопасности жизнедеятельности населения и территории"</t>
  </si>
  <si>
    <t>08 5 01 00000</t>
  </si>
  <si>
    <t>08 5 01 10590</t>
  </si>
  <si>
    <t>Управление образования администрации города Благовещенска</t>
  </si>
  <si>
    <t>007</t>
  </si>
  <si>
    <t>Дошкольное  образование</t>
  </si>
  <si>
    <t>0701</t>
  </si>
  <si>
    <t>Муниципальная программа "Развитие образования города Благовещенска"</t>
  </si>
  <si>
    <t>04 0 00 00000</t>
  </si>
  <si>
    <t>Подпрограмма "Развитие дошкольного, общего и дополнительного  образования детей"</t>
  </si>
  <si>
    <t>04 1 00 00000</t>
  </si>
  <si>
    <t>Основное мероприятие "Обеспечение  реализации программ дошкольного, начального, основного, среднего  и дополнительного  образования"</t>
  </si>
  <si>
    <t>04 1 01 00000</t>
  </si>
  <si>
    <t>04 1 01 10590</t>
  </si>
  <si>
    <t>04 1 01 S7740</t>
  </si>
  <si>
    <t>Проведение мероприятий по противопожарной и антитеррористической защищенности муниципальных образовательных организаций</t>
  </si>
  <si>
    <t>04 1 01 S8490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</si>
  <si>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</si>
  <si>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04 1 01 88500</t>
  </si>
  <si>
    <t>600</t>
  </si>
  <si>
    <t>Основное мероприятие "Развитие инфраструктуры  дошкольного, общего и дополнительного образования"</t>
  </si>
  <si>
    <t>04 1 02 00000</t>
  </si>
  <si>
    <t>Благоустройство территорий дошкольных образовательных организаций</t>
  </si>
  <si>
    <t>04 1 02 S7650</t>
  </si>
  <si>
    <t>Подпрограмма  "Обеспечение реализации муниципальной программы "Развитие образования города Благовещенска" и прочие мероприятия в области образования"</t>
  </si>
  <si>
    <t>04 3 00 00000</t>
  </si>
  <si>
    <t>Основное мероприятие "Развитие, поддержка и совершенствование системы кадрового потенциала педагогического корпуса"</t>
  </si>
  <si>
    <t>04 3 02 00000</t>
  </si>
  <si>
    <t xml:space="preserve">Единовременные социальные пособия работникам муниципальных образовательных учреждений </t>
  </si>
  <si>
    <t>04 3 02 10610</t>
  </si>
  <si>
    <t xml:space="preserve">Общее образование </t>
  </si>
  <si>
    <t>0702</t>
  </si>
  <si>
    <t>Организация бесплатного горячего питания обучающихся, получающих начальное общее образование в  муниципальных образовательных  организациях</t>
  </si>
  <si>
    <t>04 1 01 L3040</t>
  </si>
  <si>
    <t xml:space="preserve">Организация подвоза обучающихся в муниципальных образовательных организациях, проживающих в отдаленных населенных пунктах </t>
  </si>
  <si>
    <t>04 1 01 10570</t>
  </si>
  <si>
    <t xml:space="preserve">Премия одаренным  детям, обучающимся в образовательных организациях   города Благовещенска </t>
  </si>
  <si>
    <t>04 1 01 10580</t>
  </si>
  <si>
    <t>Организация бесплатного питания обучающихся в муниципальных образовательных организациях</t>
  </si>
  <si>
    <t>04 1 01 10594</t>
  </si>
  <si>
    <t xml:space="preserve">Предоставление бесплатного питания детям из малообеспеченных семей, обучающихся  в муниципальных общеобразовательных организациях города Благовещенска </t>
  </si>
  <si>
    <t>04 1 01 10600</t>
  </si>
  <si>
    <t>Софинансирование расходных обязательств на обеспечение бесплатным двухразовым  питанием детей с ограниченными возможностями здоровья, обучающихся в муниципальных общеобразовательных организациях</t>
  </si>
  <si>
    <t>04 1 01 S7620</t>
  </si>
  <si>
    <t>Ежемесячное денежное вознаграждение за классное руководство педагогическим работникам государственных и  муниципальных общеобразовательных организаций</t>
  </si>
  <si>
    <t>04 1 01 53030</t>
  </si>
  <si>
    <t>Ежемесячное денежное вознаграждение за классное руководство педагогическим работникам  государственных и муниципальных общеобразовательных организаций (в части выплаты разницы в районных коэффициентах и финансового обеспечения затрат муниципального образования по организации осуществления государственного полномочия)</t>
  </si>
  <si>
    <t>04 1 01 80740</t>
  </si>
  <si>
    <t>Финансовое обеспечение государственного полномочия по выплате компенсации затрат родителей (законных представителей) детей-инвалидов на организацию обучения по основным общеобразовательным программам на дому</t>
  </si>
  <si>
    <t>04 1 01 87820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</si>
  <si>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организации бесплатного питания детей из многодетных семей и детей, военнослужащих и сотрудников некоторых федеральных государственных органов, обучающихся по программам основного общего и (или) среднего общего образования)</t>
  </si>
  <si>
    <t>04 1 01 89020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</si>
  <si>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организации бесплатного питания детей военнослужащих и сотрудников некоторых федеральных государственных органов, обучающихся по  программам основного общего и (или) среднего общего образования, принимающих участие в специальной военной операции)</t>
  </si>
  <si>
    <t>04 1 01 89040</t>
  </si>
  <si>
    <t>Основное мероприятие "Региональный проект "Современная школа"</t>
  </si>
  <si>
    <t>04 1 E1 00000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</si>
  <si>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</si>
  <si>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04 1 Е1 53050</t>
  </si>
  <si>
    <t>Основное мероприятие "Региональный проект "Патриотическое воспитание граждан"</t>
  </si>
  <si>
    <t>04 1 ЕВ 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</si>
  <si>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</si>
  <si>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04 1 ЕВ 51790</t>
  </si>
  <si>
    <t>Создание школьного кафе в общеобразовательных организациях области</t>
  </si>
  <si>
    <t>04 1 02 10920</t>
  </si>
  <si>
    <t>Организация и проведение мероприятий по благоустройству территорий общеобразовательных организаций</t>
  </si>
  <si>
    <t>04 1 02 S8570</t>
  </si>
  <si>
    <t>Развитие кадрового потенциала муниципальных организаций (учреждений)</t>
  </si>
  <si>
    <t>04 3 02 10020</t>
  </si>
  <si>
    <t>Предоставление мер материального стимулирования гражданам, с которыми управлением образования города Благовещенска заключены соглашения о трудоустройстве в муниципальные общеобразовательные учреждения после окончания обучения в образовательных организациях</t>
  </si>
  <si>
    <t>04 3 02 10632</t>
  </si>
  <si>
    <t>Дополнительное образование детей</t>
  </si>
  <si>
    <t>0703</t>
  </si>
  <si>
    <t>Обеспечение функционирования системы персонифицированного финансирования дополнительного образования детей</t>
  </si>
  <si>
    <t>04 1 01 10591</t>
  </si>
  <si>
    <t>Создание условий для эффективного патриотического воспитания обучающихся, обеспечивающих развитие у каждого подростка, верности Отечеству, готовности приносить пользу обществу и государству путем вовлечения детей во всероссийское военно-патриотическое общественное движение "Юнармия"</t>
  </si>
  <si>
    <t>04 1 01 10592</t>
  </si>
  <si>
    <t>Другие вопросы в области образования</t>
  </si>
  <si>
    <t>0709</t>
  </si>
  <si>
    <t>Выплата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</t>
  </si>
  <si>
    <t>04 1 01 87250</t>
  </si>
  <si>
    <t>04 1 01 89030</t>
  </si>
  <si>
    <t>Подпрограмма  "Развитие системы защиты прав детей"</t>
  </si>
  <si>
    <t>04 2 00 00000</t>
  </si>
  <si>
    <t>Основное мероприятие "Реализация прав и гарантий на государственную поддержку отдельных категорий граждан"</t>
  </si>
  <si>
    <t>04 2 01 00000</t>
  </si>
  <si>
    <t>Финансовое обеспечение государственных полномочий Амурской области по назначению и выплате денежной выплаты при передаче ребенка на воспитание в семью</t>
  </si>
  <si>
    <t>04 2 01 11020</t>
  </si>
  <si>
    <t>Финансовое обеспечение государственных полномочий по выплатам лицам из числа детей-сирот и детей, оставшихся без попечения родителей, достигшим 18 лет, но продолжающим обучение в муниципальной образовательной организации, до окончания обучения</t>
  </si>
  <si>
    <t>04 2 01 70000</t>
  </si>
  <si>
    <t>Финансовое обеспечение государственных полномочий по организации и осуществлению деятельности по опеке и попечительству в отношении несовершеннолетних  лиц</t>
  </si>
  <si>
    <t>04 2 01 87300</t>
  </si>
  <si>
    <t>Финансовое обеспечение государственных полномочий Амурской области по выплате денежных средств на содержание детей, находящихся в семьях опекунов (попечителей) и в приемных семьях, а также вознаграждения приемным родителям (родителю)</t>
  </si>
  <si>
    <t>04 2 01 87700</t>
  </si>
  <si>
    <t>Основное мероприятие "Организация и обеспечение проведения оздоровительной кампании детей"</t>
  </si>
  <si>
    <t>04 2 02 00000</t>
  </si>
  <si>
    <t>Проведение  мероприятий  по организации отдыха детей в каникулярное время</t>
  </si>
  <si>
    <t>04 2 02 10040</t>
  </si>
  <si>
    <t>Софинансирование расходных обязательств на частичную оплату стоимости путевок для детей работающих граждан в организации отдыха и оздоровления детей в каникулярное время</t>
  </si>
  <si>
    <t>04 2 02 S7500</t>
  </si>
  <si>
    <t>Основное мероприятие «Выявление и поддержка одаренных детей»</t>
  </si>
  <si>
    <t>04 2 03 00000</t>
  </si>
  <si>
    <t>Развитие интеллектуального, творческого и физического потенциала всех категорий детей</t>
  </si>
  <si>
    <t>04 2 03 10050</t>
  </si>
  <si>
    <t>Подпрограмма "Обеспечение реализации муниципальной программы "Развитие образования города Благовещенска" и прочие мероприятия  в области образования"</t>
  </si>
  <si>
    <t>Основное мероприятие "Организация деятельности в сфере образования"</t>
  </si>
  <si>
    <t>04 3 01 00000</t>
  </si>
  <si>
    <t>04 3 01 00070</t>
  </si>
  <si>
    <t>04 3 01 10590</t>
  </si>
  <si>
    <t>Основное мероприятие «Развитие, поддержка и совершенствование системы кадрового потенциала педагогического корпуса»</t>
  </si>
  <si>
    <t>Основное мероприятие " Региональный проект "Спорт-норма жизни"</t>
  </si>
  <si>
    <t>04 1 Р5 00000</t>
  </si>
  <si>
    <t>Государственная поддержка организаций, входящих в систему спортивной подготовки</t>
  </si>
  <si>
    <t>04 1 Р5 50810</t>
  </si>
  <si>
    <t xml:space="preserve">Управление  культуры администрации города Благовещенска </t>
  </si>
  <si>
    <t>008</t>
  </si>
  <si>
    <t>03 4 01 97002</t>
  </si>
  <si>
    <t>Проведение общегородского конкурса "Фестиваль цветов "Город в цвете"</t>
  </si>
  <si>
    <t>03 4 04 10830</t>
  </si>
  <si>
    <t>Муниципальная программа "Развитие и сохранение культуры в городе  Благовещенске"</t>
  </si>
  <si>
    <t>05 0 00 00000</t>
  </si>
  <si>
    <t>Подпрограмма " Дополнительное образование детей в сфере культуры"</t>
  </si>
  <si>
    <t>05 2 00 00000</t>
  </si>
  <si>
    <t>Основное мероприятие "Организация дополнительного образования детей в сфере культуры"</t>
  </si>
  <si>
    <t>05 2 01 00000</t>
  </si>
  <si>
    <t>05 2 01 10590</t>
  </si>
  <si>
    <t xml:space="preserve">Культура, кинематография </t>
  </si>
  <si>
    <t>0800</t>
  </si>
  <si>
    <t xml:space="preserve">Культура </t>
  </si>
  <si>
    <t>0801</t>
  </si>
  <si>
    <t>Подпрограмма "Библиотечное обслуживание"</t>
  </si>
  <si>
    <t>05 3 00 00000</t>
  </si>
  <si>
    <t>Основное мероприятие "Организация  деятельности библиотек"</t>
  </si>
  <si>
    <t>05 3 01 00000</t>
  </si>
  <si>
    <t>05 3 01 10590</t>
  </si>
  <si>
    <t>Основное мероприятие "Региональный проект "Культурная среда"</t>
  </si>
  <si>
    <t>05 3 А1 00000</t>
  </si>
  <si>
    <t>Создание модельных муниципальных библиотек</t>
  </si>
  <si>
    <t>05 3 А1 54540</t>
  </si>
  <si>
    <t>Подпрограмма  "Народное творчество и культурно-досуговая деятельность"</t>
  </si>
  <si>
    <t>05 4 00 00000</t>
  </si>
  <si>
    <t>Основное мероприятие "Организация культурно-досуговой деятельности и народного творчества"</t>
  </si>
  <si>
    <t>05 4 01 00000</t>
  </si>
  <si>
    <t>05 4 01 10590</t>
  </si>
  <si>
    <t>Подпрограмма "Обеспечение реализации муниципальной программы "Развитие и сохранение культуры в городе  Благовещенске" и прочие расходы в сфере культуры"</t>
  </si>
  <si>
    <t>05 5 00 00000</t>
  </si>
  <si>
    <t>Основное мероприятие «Обустройство мест массового  культурного досуга и активного отдыха жителей города Благовещенска»</t>
  </si>
  <si>
    <t>05 5 03 00000</t>
  </si>
  <si>
    <t>Субсидии юридическим лицам на финансовое обеспечение затрат, связанных с содержанием мест общего пользования в местах массового отдыха населения (парках)</t>
  </si>
  <si>
    <t>05 5 03 60352</t>
  </si>
  <si>
    <t>Другие вопросы  в области культуры, кинематографии</t>
  </si>
  <si>
    <t>0804</t>
  </si>
  <si>
    <t>Подпрограмма "Историко-культурное наследие"</t>
  </si>
  <si>
    <t>05 1 00 00000</t>
  </si>
  <si>
    <t>Основное мероприятие "Обеспечение сохранности объектов историко-культурного наследия"</t>
  </si>
  <si>
    <t>05 1 01 00000</t>
  </si>
  <si>
    <t>Работы по сохранению и созданию  объектов историко-культурного наследия</t>
  </si>
  <si>
    <t>05 1 01 10070</t>
  </si>
  <si>
    <t>Основное мероприятие "Организация деятельности в сфере культуры"</t>
  </si>
  <si>
    <t>05 5 01 00000</t>
  </si>
  <si>
    <t>05 5 01 00070</t>
  </si>
  <si>
    <t>05 5 01 10590</t>
  </si>
  <si>
    <t>Основное мероприятие "Реализация мероприятий по развитию и сохранению культуры в городе Благовещенске"</t>
  </si>
  <si>
    <t>05 5 02 00000</t>
  </si>
  <si>
    <t>Поддержка творческих инициатив в сфере культуры города Благовещенска</t>
  </si>
  <si>
    <t>05 5 02 80020</t>
  </si>
  <si>
    <t>Комитет по управлению имуществом муниципального образования города Благовещенска</t>
  </si>
  <si>
    <t>012</t>
  </si>
  <si>
    <t>Подпрограмма "Обеспечение реализации муниципальной программы "Обеспечение доступным и комфортным жильём населения города Благовещенска" и прочие расходы"</t>
  </si>
  <si>
    <t>01 4 00 00000</t>
  </si>
  <si>
    <t>Основное мероприятие "Финансирование расходов на реализацию мероприятий программы и обеспечение деятельности учреждения, осуществляющего функции в жилищной сфере"</t>
  </si>
  <si>
    <t>01 4 01 00000</t>
  </si>
  <si>
    <t>01 4 01 10590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</si>
  <si>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</si>
  <si>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Основное мероприятие "Реализация полномочий в сфере управления и распоряжения имуществом муниципального образования города Благовещенска,  в том числе в жилищной сфере"</t>
  </si>
  <si>
    <t>01 4 02 00000</t>
  </si>
  <si>
    <t>01 4 02 00070</t>
  </si>
  <si>
    <t>Подпрограмма "Энергосбережение и повышение энергетической эффективности в городе Благовещенске"</t>
  </si>
  <si>
    <t>03 2 00 00000</t>
  </si>
  <si>
    <t>Основное мероприятие "Обеспечение энергоэффективности в бюджетной и жилищно-коммунальной сферах экономики города Благовещенска"</t>
  </si>
  <si>
    <t>03 2 01 00000</t>
  </si>
  <si>
    <t>Государственная регистрация права муниципальной  собственности на  выявленные  бесхозяйные объекты  инженерной инфраструктуры</t>
  </si>
  <si>
    <t>03 2 01 60230</t>
  </si>
  <si>
    <t>Основное мероприятие "Региональный проект "Обеспечение устойчивого сокращения непригодного для проживания жилищного фонда"</t>
  </si>
  <si>
    <t>01 1 F3 00000</t>
  </si>
  <si>
    <t xml:space="preserve">Обеспечение мероприятий по переселению граждан из аварийного жилищного фонда </t>
  </si>
  <si>
    <t>01 1 F3 67483</t>
  </si>
  <si>
    <t>01 1 F3 67484</t>
  </si>
  <si>
    <t>Содержание и ремонт муниципального жилья</t>
  </si>
  <si>
    <t>01 4 01 60010</t>
  </si>
  <si>
    <t>Подпрограмма "Улучшение жилищных условий отдельных категорий граждан, проживающих на территории города Благовещенска"</t>
  </si>
  <si>
    <t>01 6 00 00000</t>
  </si>
  <si>
    <t>Основное мероприятие "Обеспечение жильем граждан, состоящих на учёте в качестве нуждающихся в улучшении жилищных условий, в целях исполнения судебных решений"</t>
  </si>
  <si>
    <t>01 6 02 00000</t>
  </si>
  <si>
    <t>Приобретение квартир в муниципальную собственность по решениям суда</t>
  </si>
  <si>
    <t>01 6 02 70030</t>
  </si>
  <si>
    <t>Подпрограмма "Капитальный ремонт жилищного фонда города Благовещенска"</t>
  </si>
  <si>
    <t>03 3 00 00000</t>
  </si>
  <si>
    <t>Основное мероприятие "Обеспечение мероприятий по капитальному ремонту общего имущества в многоквартирных домах"</t>
  </si>
  <si>
    <t>03 3 01 00000</t>
  </si>
  <si>
    <t>Исполнение обязательств по уплате взносов на капитальный ремонт общего имущества в многоквартирных домах, жилые и нежилые помещения в которых находятся в муниципальной собственности</t>
  </si>
  <si>
    <t>03 3 01 10550</t>
  </si>
  <si>
    <t>Финансовое обеспечение государственных полномочий Амурской области по постановке на учет и учету граждан, имеющих право на получение жилищных субсидий (единовременных социальных выплат) на приобретение или строительство жилых помещений в соответствии с Федеральным законом от 25.10.2002 № 125-ФЗ "О жилищных субсидиях гражданам, выезжающим из районов Крайнего Севера и приравненных к ним местностей"</t>
  </si>
  <si>
    <t>01 4 01 87630</t>
  </si>
  <si>
    <t>Подпрограмма "Улучшение жилищных условий работников муниципальных организаций города Благовещенска"</t>
  </si>
  <si>
    <t>01 2 00 00000</t>
  </si>
  <si>
    <t xml:space="preserve">Основное мероприятие "Обеспечение доступности приобретения (строительства) жилья для работников муниципальных организаций" </t>
  </si>
  <si>
    <t>01 2 01 00000</t>
  </si>
  <si>
    <t>Предоставление работникам муниципальных организаций социальной выплаты за счет средств городского бюджета на компенсацию части стоимости приобретенного (приобретаемого), построенного жилья</t>
  </si>
  <si>
    <t xml:space="preserve">1003 </t>
  </si>
  <si>
    <t>01 2 01 80070</t>
  </si>
  <si>
    <t>Подпрограмма "Обеспечение жильём молодых семей"</t>
  </si>
  <si>
    <t>01 3 00 00000</t>
  </si>
  <si>
    <t>Основное мероприятие "Государственная поддержка молодых семей, признанных в установленном порядке нуждающимися в улучшении жилищных условий"</t>
  </si>
  <si>
    <t>01 3 01 00000</t>
  </si>
  <si>
    <t>Реализация мероприятий по обеспечению жильём молодых семей</t>
  </si>
  <si>
    <t>01 3 01 L4970</t>
  </si>
  <si>
    <t>Основное мероприятие "Государственная поддержка в обеспечении жильем отдельных категорий граждан"</t>
  </si>
  <si>
    <t>01 6 01 00000</t>
  </si>
  <si>
    <t>Финансовое обеспечение предоставления гражданам, стоящим на учете, мер социальной поддержки в виде единовременной денежной выплаты для улучшения жилищных условий, приобретения земельного участка для индивидуального жилищного строительства, для ведения садоводства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</si>
  <si>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части расходов на организацию осуществления полномочий)</t>
  </si>
  <si>
    <t>01 5 01 87640</t>
  </si>
  <si>
    <t>400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</si>
  <si>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</si>
  <si>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01 5 01 R0820</t>
  </si>
  <si>
    <t xml:space="preserve">Контрольно-счетная палата города Благовещенска </t>
  </si>
  <si>
    <t>018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</si>
  <si>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</si>
  <si>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Итого</t>
  </si>
  <si>
    <t>Переселение граждан, проживающих в ликвидируемом аварийном жилищном фонде, расположенном на территории, планируемой к комплексной застройке</t>
  </si>
  <si>
    <t>01 7 01 70041</t>
  </si>
  <si>
    <t>01 7 01 00000</t>
  </si>
  <si>
    <t>01 7 00 00000</t>
  </si>
  <si>
    <t>Подпрограмма "Расселение и ликвидация аварийного жилищного фонда на территории города Благовещенска"</t>
  </si>
  <si>
    <t>Основное мероприятие «Обеспечение мероприятий по расселению и ликвидации аварийного жилищного фонда»</t>
  </si>
  <si>
    <t>01 1 F3 6748S</t>
  </si>
  <si>
    <t>Разработка, актуализация проектов и схем организации дорожного движения на участках улично-дорожной сети города Благовещенска, разработка рабочей документации на ремонт улично-дорожной сети города Благовещенска</t>
  </si>
  <si>
    <t>02 1 01 10730</t>
  </si>
  <si>
    <t>02 1 01 10731</t>
  </si>
  <si>
    <t>Реализация мероприятий в транспортной сфере, одобренных Президиумом (штабом) Правительственной комиссии по региональному развитию в Российской Федерации</t>
  </si>
  <si>
    <t>02 1 01 97003</t>
  </si>
  <si>
    <t>Капитальный ремонт жилищного фонда г. Благовещенска</t>
  </si>
  <si>
    <t>03 3 01 10220</t>
  </si>
  <si>
    <t>Закупка товаров, работ и услуг для обеспечения государственных(муниципальных) нужд</t>
  </si>
  <si>
    <t>Реконструкция очистных сооружений Северного жилого района, г. Благовещенск, Амурская область (прочие работы по объекту незавершенного строительства)</t>
  </si>
  <si>
    <t>03 1 01 40330</t>
  </si>
  <si>
    <t>Организация и проведение мероприятий в целях поддержки социального предпринимательства</t>
  </si>
  <si>
    <t>09 2 01 10321</t>
  </si>
  <si>
    <t>Поддержка проектов развития территорий Амурской области, основанных на местных инициативах</t>
  </si>
  <si>
    <t>05 4 01 10400</t>
  </si>
  <si>
    <t>05 5 03 60351</t>
  </si>
  <si>
    <t>800</t>
  </si>
  <si>
    <t>Предоставление сертификатов на детей, посещающих частные организации, осуществляющие образовательную деятельность по образовательным программам дошкольного образования</t>
  </si>
  <si>
    <t>08 1 01 10330</t>
  </si>
  <si>
    <t>Обновление и укрепление материально-технической базы АПК "Безопасный город"</t>
  </si>
  <si>
    <t>00 0 00 00100</t>
  </si>
  <si>
    <t>Проведение выборов органов местного самоуправления</t>
  </si>
  <si>
    <t>Освещение значимых общественных и социальных объектов города Благовещенска за счет пожертвований</t>
  </si>
  <si>
    <t>04 1 02 10630</t>
  </si>
  <si>
    <t>05 3 01 10630</t>
  </si>
  <si>
    <t>05 4 01 10630</t>
  </si>
  <si>
    <t>Субсидии юридическим лицам на финансовое обеспечение затрат, связанных с обустройством мест массового отдыха населения (парков)</t>
  </si>
  <si>
    <t>Выполнение предпроектной проработки по моделированию транспортных потоков в целях определения транспортно-планировочных решений на пересечении улиц Игнатьевское шоссе-Студенческая в г. Благовещенск, Амурская область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</si>
  <si>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финансового обеспечения материальных средств для осуществления государственных полномочий)</t>
  </si>
  <si>
    <t>03 1 01 S8190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</si>
  <si>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(за исключением направлений расходов R5052, R5053)</t>
  </si>
  <si>
    <t>01 6 01 S0700</t>
  </si>
  <si>
    <t>00 0 00 70023</t>
  </si>
  <si>
    <t>00 0 00 70050</t>
  </si>
  <si>
    <t>Реализация преимущественного права покупки доли в праве общей долевой собственности на жилое помещение</t>
  </si>
  <si>
    <t>Субсидия на оказание финансовой помощи в целях предупреждения банкротства или восстановления платежеспособности муниципальных унитарных предприятий города Благовещенска</t>
  </si>
  <si>
    <t>02 2 01 60380</t>
  </si>
  <si>
    <t>08 2 01 10360</t>
  </si>
  <si>
    <t>Приобретение специализированной техники для содержания улично-дорожной сети города Благовещенска</t>
  </si>
  <si>
    <t>02 1 01 10270</t>
  </si>
  <si>
    <t>Проведение технического контроля при проведении работ по благоустройству дворовых территорий</t>
  </si>
  <si>
    <t>13 0 04 10721</t>
  </si>
  <si>
    <t>Оказание региональной поддержки малого и среднего предпринимательства, включая крестьянские (фермерские) хозяйства (в части предоставления субсидии местным бюджетам на поддержку и развитие субъектов малого и среднего предпринимательства, включая крестьянские (фермерские) хозяйства)</t>
  </si>
  <si>
    <t>03 1 01 L5051</t>
  </si>
  <si>
    <t>Оборудование контейнерных площадок для сбора твердых коммунальных отходов (оборудование контейнерных площадок для раздельного сбора мусора)</t>
  </si>
  <si>
    <t>03 1 03 10541</t>
  </si>
  <si>
    <t>Обеспечение и проведение мероприятий по профилактической работе по вопросам безопасного поведения на воде</t>
  </si>
  <si>
    <t>Озеленение территории города Благовещенска</t>
  </si>
  <si>
    <t>08 4 01 60292</t>
  </si>
  <si>
    <t>Текущий ремонт наружных сетей водоснабжения, водоотведения и теплоснабжения на территории города Благовещенска</t>
  </si>
  <si>
    <t>03 1 01 40921</t>
  </si>
  <si>
    <t>03 4 01 10781</t>
  </si>
  <si>
    <t>Ремонт площади Победы</t>
  </si>
  <si>
    <t>Прочие затраты по объектам незавершенного строительства и объектам в период передачи в муниципальную собственность</t>
  </si>
  <si>
    <t>03 1 01 40930</t>
  </si>
  <si>
    <t>Подготовка технического задания и расчета стоимости проектных и изыскательских работ по объекту: «Реконструкция водозабора Северного жилого района, г. Благовещенск, Амурская область</t>
  </si>
  <si>
    <t>03 1 01 40871</t>
  </si>
  <si>
    <t>05 1 01 S0160</t>
  </si>
  <si>
    <t>Мероприятия по сохранению памятников амурчанам, погибшим в годы Великой Отечественной войны и войны с Японией 1945 года</t>
  </si>
  <si>
    <t>Создание объектов инфраструктуры, необходимых для реализации новых инвестиционных проектов в сферах транспорта общего пользования, жилищного строительства, строительства аэропортовой инфраструктуры, в соответствии с постановлением Правительства Российской Федерации от 19.10.2020 № 1704</t>
  </si>
  <si>
    <t>03 1 01 S8191</t>
  </si>
  <si>
    <t>Расходы на проведение общегородских конкурсов</t>
  </si>
  <si>
    <t>00 0 00 80160</t>
  </si>
  <si>
    <t>Обновление и укрепление материально-технической базы муниципальных организаций (учреждений)</t>
  </si>
  <si>
    <t>05 4 01 10010</t>
  </si>
  <si>
    <t>04 1 01 10597</t>
  </si>
  <si>
    <t>Предоставление бесплатного питания отдельным категориям обучающихся 1-4 классов в классах полного дня и группах продленного дня в муниципальных общеобразовательных организациях, расположенных на территории города Благовещенска</t>
  </si>
  <si>
    <t>04 1 01 50500</t>
  </si>
  <si>
    <t>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(в части выплаты разницы в районных коэффициентах и финансового обеспечения затрат муниципального образования по организации осуществления государственного полномочия)</t>
  </si>
  <si>
    <t>04 1 01 80220</t>
  </si>
  <si>
    <t>Капитальные вложения в объекты муниципальной собственности</t>
  </si>
  <si>
    <t>04 1 02 40010</t>
  </si>
  <si>
    <t>Уборка несанкционированных свалок</t>
  </si>
  <si>
    <t>08 4 01 60294</t>
  </si>
  <si>
    <t>Организация и содержание мест захоронения</t>
  </si>
  <si>
    <t>08 4 01 10860</t>
  </si>
  <si>
    <t>Содержание и уборка улиц, площадей, тротуаров, общественных территорий (за исключением придомовых территорий) и прочих элементов благоустройства</t>
  </si>
  <si>
    <t>03 4 01 60293</t>
  </si>
  <si>
    <t>Организация погребения погибших (умерших) участников специальной военной операции</t>
  </si>
  <si>
    <t>00 0 00 70080</t>
  </si>
  <si>
    <t>Компенсация выпадающих доходов, связанных с производством, передачей, распределением тепловой энергии, выполнением работ по техническому и эксплуатационному обслуживанию котельных установок, тепловых сетей муниципальными бюджетными учреждениями города Благовещенска</t>
  </si>
  <si>
    <t>03 1 01 40922</t>
  </si>
  <si>
    <t>Внедрение автоматизированной системы диспетчеризации приборов учета энергоресурсов</t>
  </si>
  <si>
    <t>03 1 01 10815</t>
  </si>
  <si>
    <t>Предоставление субсидий некоммерческим общественным организациям в сфере молодежной политики</t>
  </si>
  <si>
    <t>07 0 01 10563</t>
  </si>
  <si>
    <t>Содержание и обслуживание средств регулирования дорожного движения</t>
  </si>
  <si>
    <t>02 1 01 60301</t>
  </si>
  <si>
    <t>Ремонт и содержание дорог</t>
  </si>
  <si>
    <t>02 1 01 60071</t>
  </si>
  <si>
    <t>Прикладные научные исследования в области общегосударственных вопросов</t>
  </si>
  <si>
    <t>0112</t>
  </si>
  <si>
    <t>Частичная оплата стоимости путевок для детей работающих граждан в организации отдыха и оздоровления детей в каникулярное время</t>
  </si>
  <si>
    <t>04 2 02 80010</t>
  </si>
  <si>
    <t>13 0 F2 А5550</t>
  </si>
  <si>
    <t>Устройство монолитных железобетонных фундаментов и постаментов для установки памятника с барельефами</t>
  </si>
  <si>
    <t>Проведение капитального ремонта, реконструкции и ремонта элементов благоустройства в с. Белогорье г. Благовещенска</t>
  </si>
  <si>
    <t>Прочие мероприятия по благоустройству городского округа</t>
  </si>
  <si>
    <t>03 4 01 10782</t>
  </si>
  <si>
    <t>03 4 01 10783</t>
  </si>
  <si>
    <t>03 4 01 10850</t>
  </si>
  <si>
    <t>Основное мероприятие "Информационное сопровождение деятельности администрации города Благовещенска в сфере туризма и международного сотрудничества"</t>
  </si>
  <si>
    <t>09 1 04 00000</t>
  </si>
  <si>
    <t>Размещение информационно-аналитического материала в периодических печатных изданиях</t>
  </si>
  <si>
    <t>09 1 04 10790</t>
  </si>
  <si>
    <t>Обустройство примыкания к автомобильной дороге по ул. Ленина на участке от ул. Политехническая до ул. Чайковского</t>
  </si>
  <si>
    <t>02 1 01 10664</t>
  </si>
  <si>
    <t xml:space="preserve">Приложение № 2
к решению Благовещенской
городской Думы </t>
  </si>
  <si>
    <t>тыс. рублей</t>
  </si>
  <si>
    <t>Исполнение расходов городского бюджета за 2024 год по ведомственной структуре расходов городского бюджета</t>
  </si>
  <si>
    <t>Благоустройство парка 40 лет ВЛКСМ, г. Благовещенск, Амурская область (выполнение геологических работ по геологическим изысканиям)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</si>
  <si>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</si>
  <si>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План</t>
  </si>
  <si>
    <t>Исполнено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</si>
</sst>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trike/>
      <sz val="11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i/>
      <sz val="11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3" fillId="0" borderId="0"/>
    <xf numFmtId="0" fontId="3" fillId="0" borderId="0"/>
    <xf numFmtId="0" fontId="9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15" fillId="0" borderId="0"/>
  </cellStyleXfs>
  <cellXfs count="102">
    <xf numFmtId="0" fontId="0" fillId="0" borderId="0" xfId="0"/>
    <xf numFmtId="0" fontId="1" fillId="0" borderId="0" xfId="4" applyFont="1" applyFill="1"/>
    <xf numFmtId="0" fontId="1" fillId="0" borderId="0" xfId="4" applyFont="1" applyFill="1" applyAlignment="1">
      <alignment horizontal="center"/>
    </xf>
    <xf numFmtId="0" fontId="1" fillId="0" borderId="0" xfId="4" applyFont="1" applyFill="1" applyAlignment="1">
      <alignment horizontal="center" vertical="top"/>
    </xf>
    <xf numFmtId="0" fontId="1" fillId="0" borderId="0" xfId="4" applyFont="1" applyFill="1" applyAlignment="1">
      <alignment vertical="top"/>
    </xf>
    <xf numFmtId="0" fontId="1" fillId="0" borderId="0" xfId="4" applyFont="1" applyFill="1" applyBorder="1" applyAlignment="1">
      <alignment vertical="top"/>
    </xf>
    <xf numFmtId="0" fontId="1" fillId="0" borderId="0" xfId="4" applyFont="1" applyFill="1" applyBorder="1" applyAlignment="1">
      <alignment horizontal="center" vertical="top"/>
    </xf>
    <xf numFmtId="1" fontId="2" fillId="0" borderId="0" xfId="2" applyNumberFormat="1" applyFont="1" applyFill="1" applyBorder="1" applyAlignment="1">
      <alignment horizontal="left" vertical="top" wrapText="1"/>
    </xf>
    <xf numFmtId="49" fontId="2" fillId="0" borderId="0" xfId="2" applyNumberFormat="1" applyFont="1" applyFill="1" applyBorder="1" applyAlignment="1">
      <alignment horizontal="center" vertical="top"/>
    </xf>
    <xf numFmtId="49" fontId="1" fillId="0" borderId="0" xfId="2" applyNumberFormat="1" applyFont="1" applyFill="1" applyBorder="1" applyAlignment="1">
      <alignment horizontal="center" vertical="top"/>
    </xf>
    <xf numFmtId="0" fontId="1" fillId="0" borderId="0" xfId="2" applyFont="1" applyFill="1" applyBorder="1" applyAlignment="1">
      <alignment horizontal="center" vertical="top"/>
    </xf>
    <xf numFmtId="1" fontId="1" fillId="0" borderId="0" xfId="2" applyNumberFormat="1" applyFont="1" applyFill="1" applyBorder="1" applyAlignment="1">
      <alignment horizontal="left" vertical="top" wrapText="1"/>
    </xf>
    <xf numFmtId="0" fontId="1" fillId="0" borderId="0" xfId="2" applyFont="1" applyFill="1" applyBorder="1" applyAlignment="1">
      <alignment horizontal="left" vertical="top" wrapText="1"/>
    </xf>
    <xf numFmtId="0" fontId="1" fillId="0" borderId="0" xfId="2" applyNumberFormat="1" applyFont="1" applyFill="1" applyBorder="1" applyAlignment="1">
      <alignment horizontal="left" vertical="top" wrapText="1"/>
    </xf>
    <xf numFmtId="1" fontId="1" fillId="0" borderId="0" xfId="2" applyNumberFormat="1" applyFont="1" applyFill="1" applyBorder="1" applyAlignment="1">
      <alignment vertical="top" wrapText="1"/>
    </xf>
    <xf numFmtId="1" fontId="1" fillId="0" borderId="0" xfId="2" applyNumberFormat="1" applyFont="1" applyFill="1" applyBorder="1" applyAlignment="1">
      <alignment horizontal="center" vertical="top"/>
    </xf>
    <xf numFmtId="0" fontId="1" fillId="0" borderId="0" xfId="2" applyFont="1" applyFill="1" applyBorder="1" applyAlignment="1">
      <alignment vertical="top" wrapText="1"/>
    </xf>
    <xf numFmtId="49" fontId="1" fillId="0" borderId="0" xfId="5" applyNumberFormat="1" applyFont="1" applyFill="1" applyBorder="1" applyAlignment="1">
      <alignment horizontal="center" vertical="top"/>
    </xf>
    <xf numFmtId="0" fontId="1" fillId="0" borderId="0" xfId="5" applyFont="1" applyFill="1" applyBorder="1" applyAlignment="1">
      <alignment horizontal="center" vertical="top"/>
    </xf>
    <xf numFmtId="1" fontId="1" fillId="0" borderId="0" xfId="3" applyNumberFormat="1" applyFont="1" applyFill="1" applyBorder="1" applyAlignment="1">
      <alignment horizontal="left" vertical="top" wrapText="1"/>
    </xf>
    <xf numFmtId="49" fontId="1" fillId="0" borderId="0" xfId="3" applyNumberFormat="1" applyFont="1" applyFill="1" applyBorder="1" applyAlignment="1">
      <alignment horizontal="center" vertical="top"/>
    </xf>
    <xf numFmtId="0" fontId="1" fillId="0" borderId="0" xfId="3" applyFont="1" applyFill="1" applyBorder="1" applyAlignment="1">
      <alignment horizontal="left" vertical="top" wrapText="1"/>
    </xf>
    <xf numFmtId="49" fontId="1" fillId="0" borderId="0" xfId="4" applyNumberFormat="1" applyFont="1" applyFill="1" applyBorder="1" applyAlignment="1">
      <alignment horizontal="center" vertical="top"/>
    </xf>
    <xf numFmtId="0" fontId="1" fillId="0" borderId="0" xfId="2" applyNumberFormat="1" applyFont="1" applyFill="1" applyBorder="1" applyAlignment="1">
      <alignment vertical="top" wrapText="1"/>
    </xf>
    <xf numFmtId="1" fontId="1" fillId="0" borderId="0" xfId="5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5" applyFont="1" applyFill="1" applyBorder="1" applyAlignment="1">
      <alignment vertical="top" wrapText="1"/>
    </xf>
    <xf numFmtId="0" fontId="1" fillId="0" borderId="0" xfId="4" applyFont="1" applyFill="1" applyBorder="1" applyAlignment="1">
      <alignment vertical="top" wrapText="1"/>
    </xf>
    <xf numFmtId="49" fontId="2" fillId="0" borderId="0" xfId="5" applyNumberFormat="1" applyFont="1" applyFill="1" applyBorder="1" applyAlignment="1">
      <alignment horizontal="center" vertical="top"/>
    </xf>
    <xf numFmtId="0" fontId="1" fillId="0" borderId="0" xfId="6" applyFont="1" applyFill="1" applyBorder="1" applyAlignment="1">
      <alignment horizontal="left" vertical="top" wrapText="1"/>
    </xf>
    <xf numFmtId="0" fontId="1" fillId="0" borderId="0" xfId="5" applyFont="1" applyFill="1" applyBorder="1" applyAlignment="1">
      <alignment horizontal="left" vertical="top" wrapText="1"/>
    </xf>
    <xf numFmtId="49" fontId="1" fillId="0" borderId="0" xfId="7" applyNumberFormat="1" applyFont="1" applyFill="1" applyBorder="1" applyAlignment="1">
      <alignment horizontal="center" vertical="top"/>
    </xf>
    <xf numFmtId="1" fontId="1" fillId="0" borderId="0" xfId="4" applyNumberFormat="1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1" fontId="1" fillId="0" borderId="0" xfId="5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1" fontId="1" fillId="0" borderId="0" xfId="3" applyNumberFormat="1" applyFont="1" applyFill="1" applyBorder="1" applyAlignment="1">
      <alignment vertical="top" wrapText="1"/>
    </xf>
    <xf numFmtId="0" fontId="1" fillId="0" borderId="0" xfId="3" applyFont="1" applyFill="1" applyBorder="1" applyAlignment="1">
      <alignment horizontal="center" vertical="top"/>
    </xf>
    <xf numFmtId="4" fontId="1" fillId="0" borderId="0" xfId="1" applyNumberFormat="1" applyFont="1" applyFill="1" applyBorder="1" applyAlignment="1">
      <alignment horizontal="left" vertical="top" wrapText="1"/>
    </xf>
    <xf numFmtId="49" fontId="1" fillId="0" borderId="0" xfId="1" applyNumberFormat="1" applyFont="1" applyFill="1" applyBorder="1" applyAlignment="1">
      <alignment horizontal="center" vertical="top"/>
    </xf>
    <xf numFmtId="0" fontId="1" fillId="0" borderId="0" xfId="1" applyFont="1" applyFill="1" applyBorder="1" applyAlignment="1">
      <alignment horizontal="center" vertical="top"/>
    </xf>
    <xf numFmtId="0" fontId="1" fillId="0" borderId="0" xfId="1" applyFont="1" applyFill="1" applyBorder="1" applyAlignment="1">
      <alignment horizontal="left" vertical="top" wrapText="1"/>
    </xf>
    <xf numFmtId="1" fontId="1" fillId="0" borderId="0" xfId="1" applyNumberFormat="1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/>
    </xf>
    <xf numFmtId="1" fontId="1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" fontId="1" fillId="0" borderId="0" xfId="5" applyNumberFormat="1" applyFont="1" applyFill="1" applyBorder="1" applyAlignment="1">
      <alignment horizontal="left" vertical="top" wrapText="1"/>
    </xf>
    <xf numFmtId="2" fontId="1" fillId="0" borderId="0" xfId="5" applyNumberFormat="1" applyFont="1" applyFill="1" applyBorder="1" applyAlignment="1">
      <alignment horizontal="left" vertical="top" wrapText="1"/>
    </xf>
    <xf numFmtId="164" fontId="1" fillId="0" borderId="0" xfId="5" applyNumberFormat="1" applyFont="1" applyFill="1" applyBorder="1" applyAlignment="1">
      <alignment horizontal="center" vertical="top"/>
    </xf>
    <xf numFmtId="0" fontId="1" fillId="0" borderId="0" xfId="3" applyNumberFormat="1" applyFont="1" applyFill="1" applyBorder="1" applyAlignment="1">
      <alignment horizontal="left" vertical="top" wrapText="1"/>
    </xf>
    <xf numFmtId="49" fontId="1" fillId="0" borderId="0" xfId="2" applyNumberFormat="1" applyFont="1" applyFill="1" applyBorder="1" applyAlignment="1">
      <alignment horizontal="center" vertical="top" wrapText="1"/>
    </xf>
    <xf numFmtId="49" fontId="1" fillId="0" borderId="0" xfId="5" applyNumberFormat="1" applyFont="1" applyFill="1" applyBorder="1" applyAlignment="1">
      <alignment horizontal="center" vertical="top" wrapText="1"/>
    </xf>
    <xf numFmtId="164" fontId="1" fillId="0" borderId="0" xfId="6" applyNumberFormat="1" applyFont="1" applyFill="1" applyBorder="1" applyAlignment="1">
      <alignment horizontal="center" vertical="top"/>
    </xf>
    <xf numFmtId="1" fontId="1" fillId="0" borderId="0" xfId="2" applyNumberFormat="1" applyFont="1" applyFill="1" applyBorder="1" applyAlignment="1" applyProtection="1">
      <alignment horizontal="left" vertical="top" wrapText="1"/>
    </xf>
    <xf numFmtId="0" fontId="1" fillId="0" borderId="0" xfId="5" applyNumberFormat="1" applyFont="1" applyFill="1" applyBorder="1" applyAlignment="1">
      <alignment horizontal="left" vertical="top" wrapText="1"/>
    </xf>
    <xf numFmtId="0" fontId="1" fillId="0" borderId="0" xfId="5" applyNumberFormat="1" applyFont="1" applyFill="1" applyBorder="1" applyAlignment="1" applyProtection="1">
      <alignment horizontal="left" vertical="top" wrapText="1"/>
    </xf>
    <xf numFmtId="1" fontId="2" fillId="0" borderId="0" xfId="2" applyNumberFormat="1" applyFont="1" applyFill="1" applyBorder="1" applyAlignment="1">
      <alignment vertical="top" wrapText="1"/>
    </xf>
    <xf numFmtId="0" fontId="1" fillId="0" borderId="0" xfId="2" applyFont="1" applyFill="1" applyAlignment="1">
      <alignment horizontal="left" vertical="top" wrapText="1"/>
    </xf>
    <xf numFmtId="49" fontId="1" fillId="0" borderId="0" xfId="2" applyNumberFormat="1" applyFont="1" applyFill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2" fillId="0" borderId="0" xfId="4" applyFont="1" applyFill="1" applyBorder="1" applyAlignment="1">
      <alignment vertical="top"/>
    </xf>
    <xf numFmtId="0" fontId="2" fillId="0" borderId="0" xfId="4" applyFont="1" applyFill="1"/>
    <xf numFmtId="0" fontId="1" fillId="0" borderId="0" xfId="0" applyFont="1" applyFill="1" applyAlignment="1">
      <alignment vertical="top" wrapText="1"/>
    </xf>
    <xf numFmtId="49" fontId="1" fillId="0" borderId="0" xfId="2" applyNumberFormat="1" applyFont="1" applyFill="1" applyBorder="1" applyAlignment="1">
      <alignment horizontal="left" vertical="top" wrapText="1"/>
    </xf>
    <xf numFmtId="0" fontId="2" fillId="0" borderId="0" xfId="2" applyFont="1" applyFill="1" applyBorder="1" applyAlignment="1">
      <alignment horizontal="center" vertical="top"/>
    </xf>
    <xf numFmtId="1" fontId="1" fillId="0" borderId="0" xfId="5" applyNumberFormat="1" applyFont="1" applyFill="1" applyAlignment="1">
      <alignment horizontal="left" vertical="top" wrapText="1"/>
    </xf>
    <xf numFmtId="49" fontId="1" fillId="0" borderId="0" xfId="5" applyNumberFormat="1" applyFont="1" applyFill="1" applyAlignment="1">
      <alignment horizontal="center" vertical="top"/>
    </xf>
    <xf numFmtId="49" fontId="11" fillId="0" borderId="0" xfId="5" applyNumberFormat="1" applyFont="1" applyFill="1" applyAlignment="1">
      <alignment horizontal="center" vertical="top"/>
    </xf>
    <xf numFmtId="0" fontId="1" fillId="0" borderId="0" xfId="2" applyFont="1" applyFill="1" applyAlignment="1">
      <alignment horizontal="center" vertical="top"/>
    </xf>
    <xf numFmtId="0" fontId="1" fillId="0" borderId="0" xfId="5" applyFont="1" applyFill="1" applyAlignment="1">
      <alignment horizontal="left" vertical="top" wrapText="1"/>
    </xf>
    <xf numFmtId="0" fontId="1" fillId="0" borderId="0" xfId="5" applyFont="1" applyFill="1" applyAlignment="1">
      <alignment horizontal="center" vertical="top"/>
    </xf>
    <xf numFmtId="1" fontId="1" fillId="0" borderId="0" xfId="2" applyNumberFormat="1" applyFont="1" applyFill="1" applyAlignment="1">
      <alignment horizontal="left" vertical="top" wrapText="1"/>
    </xf>
    <xf numFmtId="1" fontId="1" fillId="0" borderId="0" xfId="3" applyNumberFormat="1" applyFont="1" applyFill="1" applyBorder="1" applyAlignment="1" applyProtection="1">
      <alignment vertical="top" wrapText="1"/>
    </xf>
    <xf numFmtId="0" fontId="2" fillId="0" borderId="0" xfId="4" applyFont="1" applyFill="1" applyBorder="1" applyAlignment="1">
      <alignment horizontal="center" vertical="top"/>
    </xf>
    <xf numFmtId="1" fontId="1" fillId="0" borderId="0" xfId="2" applyNumberFormat="1" applyFont="1" applyFill="1" applyAlignment="1">
      <alignment vertical="top" wrapText="1"/>
    </xf>
    <xf numFmtId="49" fontId="1" fillId="0" borderId="0" xfId="0" applyNumberFormat="1" applyFont="1" applyFill="1" applyBorder="1" applyAlignment="1">
      <alignment horizontal="left" vertical="center" wrapText="1"/>
    </xf>
    <xf numFmtId="1" fontId="1" fillId="0" borderId="0" xfId="0" applyNumberFormat="1" applyFont="1" applyFill="1" applyBorder="1" applyAlignment="1">
      <alignment vertical="top"/>
    </xf>
    <xf numFmtId="4" fontId="2" fillId="0" borderId="0" xfId="2" applyNumberFormat="1" applyFont="1" applyFill="1" applyBorder="1" applyAlignment="1">
      <alignment horizontal="right" vertical="top"/>
    </xf>
    <xf numFmtId="4" fontId="1" fillId="0" borderId="0" xfId="2" applyNumberFormat="1" applyFont="1" applyFill="1" applyBorder="1" applyAlignment="1">
      <alignment horizontal="right" vertical="top"/>
    </xf>
    <xf numFmtId="164" fontId="1" fillId="0" borderId="0" xfId="2" applyNumberFormat="1" applyFont="1" applyFill="1" applyBorder="1" applyAlignment="1">
      <alignment horizontal="right" vertical="top"/>
    </xf>
    <xf numFmtId="164" fontId="2" fillId="0" borderId="0" xfId="4" applyNumberFormat="1" applyFont="1" applyFill="1" applyBorder="1" applyAlignment="1">
      <alignment horizontal="right" vertical="top"/>
    </xf>
    <xf numFmtId="164" fontId="1" fillId="0" borderId="0" xfId="4" applyNumberFormat="1" applyFont="1" applyFill="1" applyBorder="1" applyAlignment="1">
      <alignment horizontal="right" vertical="top"/>
    </xf>
    <xf numFmtId="164" fontId="12" fillId="0" borderId="0" xfId="0" applyNumberFormat="1" applyFont="1" applyFill="1" applyAlignment="1">
      <alignment horizontal="right" vertical="top"/>
    </xf>
    <xf numFmtId="164" fontId="13" fillId="0" borderId="0" xfId="0" applyNumberFormat="1" applyFont="1" applyFill="1" applyAlignment="1">
      <alignment horizontal="right" vertical="top"/>
    </xf>
    <xf numFmtId="164" fontId="14" fillId="0" borderId="0" xfId="0" applyNumberFormat="1" applyFont="1" applyFill="1" applyAlignment="1">
      <alignment horizontal="right" vertical="top"/>
    </xf>
    <xf numFmtId="164" fontId="1" fillId="0" borderId="0" xfId="4" applyNumberFormat="1" applyFont="1" applyFill="1" applyAlignment="1">
      <alignment horizontal="right" vertical="top"/>
    </xf>
    <xf numFmtId="164" fontId="2" fillId="0" borderId="0" xfId="2" applyNumberFormat="1" applyFont="1" applyFill="1" applyBorder="1" applyAlignment="1">
      <alignment horizontal="right" vertical="top"/>
    </xf>
    <xf numFmtId="0" fontId="0" fillId="0" borderId="0" xfId="0" applyFill="1" applyAlignment="1">
      <alignment horizontal="center" vertical="top"/>
    </xf>
    <xf numFmtId="0" fontId="11" fillId="0" borderId="0" xfId="9" applyFont="1" applyAlignment="1">
      <alignment horizontal="left" vertical="center"/>
    </xf>
    <xf numFmtId="0" fontId="16" fillId="0" borderId="0" xfId="0" applyFont="1" applyFill="1" applyAlignment="1">
      <alignment vertical="top"/>
    </xf>
    <xf numFmtId="0" fontId="11" fillId="0" borderId="4" xfId="1" applyFont="1" applyFill="1" applyBorder="1" applyAlignment="1">
      <alignment horizontal="right" vertical="center"/>
    </xf>
    <xf numFmtId="1" fontId="1" fillId="0" borderId="0" xfId="2" applyNumberFormat="1" applyFont="1" applyFill="1" applyBorder="1" applyAlignment="1" applyProtection="1">
      <alignment vertical="top" wrapText="1"/>
    </xf>
    <xf numFmtId="0" fontId="18" fillId="0" borderId="0" xfId="0" applyFont="1" applyFill="1" applyAlignment="1">
      <alignment horizontal="center" vertical="top"/>
    </xf>
    <xf numFmtId="4" fontId="17" fillId="0" borderId="0" xfId="9" applyNumberFormat="1" applyFont="1" applyFill="1" applyAlignment="1">
      <alignment horizontal="left" vertical="center" wrapText="1"/>
    </xf>
    <xf numFmtId="4" fontId="17" fillId="0" borderId="0" xfId="9" applyNumberFormat="1" applyFont="1" applyFill="1" applyAlignment="1">
      <alignment horizontal="left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" fontId="1" fillId="0" borderId="1" xfId="2" applyNumberFormat="1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center" vertical="center" wrapText="1"/>
    </xf>
    <xf numFmtId="49" fontId="1" fillId="0" borderId="1" xfId="2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</cellXfs>
  <cellStyles count="10">
    <cellStyle name="Обычный" xfId="0" builtinId="0"/>
    <cellStyle name="Обычный 2" xfId="1"/>
    <cellStyle name="Обычный 3" xfId="2"/>
    <cellStyle name="Обычный 3 2" xfId="3"/>
    <cellStyle name="Обычный 3 3" xfId="8"/>
    <cellStyle name="Обычный 4 2" xfId="4"/>
    <cellStyle name="Обычный 5" xfId="5"/>
    <cellStyle name="Обычный 6" xfId="6"/>
    <cellStyle name="Обычный 7" xfId="9"/>
    <cellStyle name="Обычный_ноябрь 200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939"/>
  <sheetViews>
    <sheetView tabSelected="1" topLeftCell="A282" zoomScale="80" zoomScaleNormal="80" workbookViewId="0">
      <selection activeCell="I290" sqref="I290"/>
    </sheetView>
  </sheetViews>
  <sheetFormatPr defaultRowHeight="15" outlineLevelRow="1" x14ac:dyDescent="0.25"/>
  <cols>
    <col min="1" max="1" width="38.5703125" style="4" customWidth="1"/>
    <col min="2" max="2" width="6.7109375" style="3" customWidth="1"/>
    <col min="3" max="3" width="7.140625" style="3" customWidth="1"/>
    <col min="4" max="4" width="17.42578125" style="3" customWidth="1"/>
    <col min="5" max="5" width="5.42578125" style="3" customWidth="1"/>
    <col min="6" max="6" width="21.7109375" style="86" customWidth="1"/>
    <col min="7" max="7" width="19.28515625" style="86" customWidth="1"/>
    <col min="8" max="8" width="9.140625" style="1"/>
    <col min="9" max="10" width="9.140625" style="1" customWidth="1"/>
    <col min="11" max="11" width="9.140625" style="1"/>
    <col min="12" max="13" width="9.140625" style="1" customWidth="1"/>
    <col min="14" max="16384" width="9.140625" style="1"/>
  </cols>
  <sheetData>
    <row r="1" spans="1:8" ht="58.5" customHeight="1" x14ac:dyDescent="0.25">
      <c r="B1" s="74"/>
      <c r="C1" s="74"/>
      <c r="D1" s="74"/>
      <c r="E1" s="74"/>
      <c r="F1" s="94" t="s">
        <v>744</v>
      </c>
      <c r="G1" s="95"/>
      <c r="H1" s="89"/>
    </row>
    <row r="2" spans="1:8" x14ac:dyDescent="0.25">
      <c r="A2" s="74"/>
      <c r="B2" s="74"/>
      <c r="C2" s="74"/>
      <c r="D2" s="74"/>
      <c r="E2" s="74"/>
      <c r="F2" s="81"/>
      <c r="G2" s="81"/>
    </row>
    <row r="3" spans="1:8" ht="15.75" x14ac:dyDescent="0.25">
      <c r="A3" s="90" t="s">
        <v>746</v>
      </c>
      <c r="B3" s="74"/>
      <c r="C3" s="74"/>
      <c r="D3" s="74"/>
      <c r="E3" s="74"/>
      <c r="F3" s="81"/>
      <c r="G3" s="81"/>
    </row>
    <row r="4" spans="1:8" x14ac:dyDescent="0.25">
      <c r="A4" s="5"/>
      <c r="B4" s="6"/>
      <c r="C4" s="6"/>
      <c r="D4" s="6"/>
      <c r="E4" s="6"/>
      <c r="F4" s="82"/>
      <c r="G4" s="82"/>
    </row>
    <row r="5" spans="1:8" x14ac:dyDescent="0.25">
      <c r="A5" s="5"/>
      <c r="B5" s="6"/>
      <c r="C5" s="6"/>
      <c r="D5" s="6"/>
      <c r="E5" s="6"/>
      <c r="F5" s="82"/>
      <c r="G5" s="91" t="s">
        <v>745</v>
      </c>
    </row>
    <row r="6" spans="1:8" ht="15.75" customHeight="1" x14ac:dyDescent="0.25">
      <c r="A6" s="98" t="s">
        <v>0</v>
      </c>
      <c r="B6" s="99" t="s">
        <v>1</v>
      </c>
      <c r="C6" s="100" t="s">
        <v>2</v>
      </c>
      <c r="D6" s="100" t="s">
        <v>3</v>
      </c>
      <c r="E6" s="101" t="s">
        <v>4</v>
      </c>
      <c r="F6" s="96" t="s">
        <v>749</v>
      </c>
      <c r="G6" s="96" t="s">
        <v>750</v>
      </c>
    </row>
    <row r="7" spans="1:8" s="2" customFormat="1" ht="21.75" customHeight="1" x14ac:dyDescent="0.25">
      <c r="A7" s="98"/>
      <c r="B7" s="99"/>
      <c r="C7" s="100"/>
      <c r="D7" s="100"/>
      <c r="E7" s="101"/>
      <c r="F7" s="97"/>
      <c r="G7" s="97"/>
    </row>
    <row r="8" spans="1:8" s="2" customFormat="1" x14ac:dyDescent="0.25">
      <c r="A8" s="7" t="s">
        <v>5</v>
      </c>
      <c r="B8" s="8" t="s">
        <v>6</v>
      </c>
      <c r="C8" s="9"/>
      <c r="D8" s="8"/>
      <c r="E8" s="10"/>
      <c r="F8" s="78">
        <f t="shared" ref="F8:G8" si="0">F9</f>
        <v>47356.399999999994</v>
      </c>
      <c r="G8" s="78">
        <f t="shared" si="0"/>
        <v>42631.299999999996</v>
      </c>
    </row>
    <row r="9" spans="1:8" s="2" customFormat="1" outlineLevel="1" x14ac:dyDescent="0.25">
      <c r="A9" s="11" t="s">
        <v>7</v>
      </c>
      <c r="B9" s="9" t="s">
        <v>6</v>
      </c>
      <c r="C9" s="9" t="s">
        <v>8</v>
      </c>
      <c r="D9" s="9"/>
      <c r="E9" s="10"/>
      <c r="F9" s="79">
        <f>F10+F20</f>
        <v>47356.399999999994</v>
      </c>
      <c r="G9" s="79">
        <f>G10+G20</f>
        <v>42631.299999999996</v>
      </c>
    </row>
    <row r="10" spans="1:8" s="2" customFormat="1" ht="75" outlineLevel="1" x14ac:dyDescent="0.25">
      <c r="A10" s="11" t="s">
        <v>9</v>
      </c>
      <c r="B10" s="9" t="s">
        <v>6</v>
      </c>
      <c r="C10" s="9" t="s">
        <v>10</v>
      </c>
      <c r="D10" s="9"/>
      <c r="E10" s="10"/>
      <c r="F10" s="79">
        <f>F11</f>
        <v>46379.299999999996</v>
      </c>
      <c r="G10" s="79">
        <f t="shared" ref="G10" si="1">G11</f>
        <v>41908.299999999996</v>
      </c>
    </row>
    <row r="11" spans="1:8" s="2" customFormat="1" outlineLevel="1" x14ac:dyDescent="0.25">
      <c r="A11" s="11" t="s">
        <v>11</v>
      </c>
      <c r="B11" s="9" t="s">
        <v>6</v>
      </c>
      <c r="C11" s="9" t="s">
        <v>10</v>
      </c>
      <c r="D11" s="9" t="s">
        <v>12</v>
      </c>
      <c r="E11" s="10"/>
      <c r="F11" s="79">
        <f>F12+F14+F18</f>
        <v>46379.299999999996</v>
      </c>
      <c r="G11" s="79">
        <f>G12+G14+G18</f>
        <v>41908.299999999996</v>
      </c>
    </row>
    <row r="12" spans="1:8" s="2" customFormat="1" ht="30" outlineLevel="1" x14ac:dyDescent="0.25">
      <c r="A12" s="11" t="s">
        <v>13</v>
      </c>
      <c r="B12" s="9" t="s">
        <v>6</v>
      </c>
      <c r="C12" s="9" t="s">
        <v>10</v>
      </c>
      <c r="D12" s="9" t="s">
        <v>14</v>
      </c>
      <c r="E12" s="10"/>
      <c r="F12" s="79">
        <f t="shared" ref="F12:G12" si="2">F13</f>
        <v>3829.3</v>
      </c>
      <c r="G12" s="79">
        <f t="shared" si="2"/>
        <v>3611.1</v>
      </c>
    </row>
    <row r="13" spans="1:8" s="2" customFormat="1" ht="90" outlineLevel="1" x14ac:dyDescent="0.25">
      <c r="A13" s="11" t="s">
        <v>15</v>
      </c>
      <c r="B13" s="9" t="s">
        <v>6</v>
      </c>
      <c r="C13" s="9" t="s">
        <v>10</v>
      </c>
      <c r="D13" s="9" t="s">
        <v>14</v>
      </c>
      <c r="E13" s="10">
        <v>100</v>
      </c>
      <c r="F13" s="84">
        <v>3829.3</v>
      </c>
      <c r="G13" s="84">
        <v>3611.1</v>
      </c>
    </row>
    <row r="14" spans="1:8" s="2" customFormat="1" ht="30" outlineLevel="1" x14ac:dyDescent="0.25">
      <c r="A14" s="12" t="s">
        <v>16</v>
      </c>
      <c r="B14" s="9" t="s">
        <v>6</v>
      </c>
      <c r="C14" s="9" t="s">
        <v>10</v>
      </c>
      <c r="D14" s="9" t="s">
        <v>17</v>
      </c>
      <c r="E14" s="10"/>
      <c r="F14" s="79">
        <f t="shared" ref="F14:G14" si="3">F15+F16+F17</f>
        <v>28798.899999999998</v>
      </c>
      <c r="G14" s="79">
        <f t="shared" si="3"/>
        <v>28255.899999999998</v>
      </c>
    </row>
    <row r="15" spans="1:8" s="2" customFormat="1" ht="90" outlineLevel="1" x14ac:dyDescent="0.25">
      <c r="A15" s="11" t="s">
        <v>15</v>
      </c>
      <c r="B15" s="9" t="s">
        <v>6</v>
      </c>
      <c r="C15" s="9" t="s">
        <v>10</v>
      </c>
      <c r="D15" s="9" t="s">
        <v>17</v>
      </c>
      <c r="E15" s="10">
        <v>100</v>
      </c>
      <c r="F15" s="84">
        <v>25423</v>
      </c>
      <c r="G15" s="84">
        <v>24880</v>
      </c>
    </row>
    <row r="16" spans="1:8" s="2" customFormat="1" ht="45" outlineLevel="1" x14ac:dyDescent="0.25">
      <c r="A16" s="11" t="s">
        <v>18</v>
      </c>
      <c r="B16" s="9" t="s">
        <v>6</v>
      </c>
      <c r="C16" s="9" t="s">
        <v>10</v>
      </c>
      <c r="D16" s="9" t="s">
        <v>17</v>
      </c>
      <c r="E16" s="10">
        <v>200</v>
      </c>
      <c r="F16" s="84">
        <v>1770.8</v>
      </c>
      <c r="G16" s="84">
        <v>1770.8</v>
      </c>
    </row>
    <row r="17" spans="1:7" s="2" customFormat="1" ht="30" outlineLevel="1" x14ac:dyDescent="0.25">
      <c r="A17" s="11" t="s">
        <v>25</v>
      </c>
      <c r="B17" s="9" t="s">
        <v>6</v>
      </c>
      <c r="C17" s="9" t="s">
        <v>10</v>
      </c>
      <c r="D17" s="9" t="s">
        <v>17</v>
      </c>
      <c r="E17" s="10">
        <v>300</v>
      </c>
      <c r="F17" s="84">
        <v>1605.1</v>
      </c>
      <c r="G17" s="84">
        <v>1605.1</v>
      </c>
    </row>
    <row r="18" spans="1:7" s="2" customFormat="1" ht="30" outlineLevel="1" x14ac:dyDescent="0.25">
      <c r="A18" s="11" t="s">
        <v>19</v>
      </c>
      <c r="B18" s="9" t="s">
        <v>6</v>
      </c>
      <c r="C18" s="9" t="s">
        <v>10</v>
      </c>
      <c r="D18" s="9" t="s">
        <v>20</v>
      </c>
      <c r="E18" s="10"/>
      <c r="F18" s="79">
        <f t="shared" ref="F18:G18" si="4">F19</f>
        <v>13751.1</v>
      </c>
      <c r="G18" s="79">
        <f t="shared" si="4"/>
        <v>10041.299999999999</v>
      </c>
    </row>
    <row r="19" spans="1:7" s="2" customFormat="1" ht="90" outlineLevel="1" x14ac:dyDescent="0.25">
      <c r="A19" s="11" t="s">
        <v>15</v>
      </c>
      <c r="B19" s="9" t="s">
        <v>6</v>
      </c>
      <c r="C19" s="9" t="s">
        <v>10</v>
      </c>
      <c r="D19" s="9" t="s">
        <v>20</v>
      </c>
      <c r="E19" s="10">
        <v>100</v>
      </c>
      <c r="F19" s="84">
        <v>13751.1</v>
      </c>
      <c r="G19" s="84">
        <v>10041.299999999999</v>
      </c>
    </row>
    <row r="20" spans="1:7" s="2" customFormat="1" outlineLevel="1" x14ac:dyDescent="0.25">
      <c r="A20" s="11" t="s">
        <v>21</v>
      </c>
      <c r="B20" s="9" t="s">
        <v>6</v>
      </c>
      <c r="C20" s="9" t="s">
        <v>22</v>
      </c>
      <c r="D20" s="9"/>
      <c r="E20" s="10"/>
      <c r="F20" s="79">
        <f t="shared" ref="F20:G20" si="5">F21</f>
        <v>977.1</v>
      </c>
      <c r="G20" s="79">
        <f t="shared" si="5"/>
        <v>723</v>
      </c>
    </row>
    <row r="21" spans="1:7" s="2" customFormat="1" outlineLevel="1" x14ac:dyDescent="0.25">
      <c r="A21" s="11" t="s">
        <v>11</v>
      </c>
      <c r="B21" s="9" t="s">
        <v>6</v>
      </c>
      <c r="C21" s="9" t="s">
        <v>22</v>
      </c>
      <c r="D21" s="9" t="s">
        <v>12</v>
      </c>
      <c r="E21" s="10"/>
      <c r="F21" s="79">
        <f t="shared" ref="F21:G21" si="6">F22+F24</f>
        <v>977.1</v>
      </c>
      <c r="G21" s="79">
        <f t="shared" si="6"/>
        <v>723</v>
      </c>
    </row>
    <row r="22" spans="1:7" s="2" customFormat="1" ht="60" outlineLevel="1" x14ac:dyDescent="0.25">
      <c r="A22" s="13" t="s">
        <v>30</v>
      </c>
      <c r="B22" s="9" t="s">
        <v>31</v>
      </c>
      <c r="C22" s="9" t="s">
        <v>22</v>
      </c>
      <c r="D22" s="9" t="s">
        <v>32</v>
      </c>
      <c r="E22" s="10"/>
      <c r="F22" s="79">
        <f t="shared" ref="F22:G22" si="7">F23</f>
        <v>287.39999999999998</v>
      </c>
      <c r="G22" s="79">
        <f t="shared" si="7"/>
        <v>114.9</v>
      </c>
    </row>
    <row r="23" spans="1:7" s="2" customFormat="1" ht="30" outlineLevel="1" x14ac:dyDescent="0.25">
      <c r="A23" s="11" t="s">
        <v>25</v>
      </c>
      <c r="B23" s="9" t="s">
        <v>6</v>
      </c>
      <c r="C23" s="9" t="s">
        <v>22</v>
      </c>
      <c r="D23" s="9" t="s">
        <v>32</v>
      </c>
      <c r="E23" s="10">
        <v>300</v>
      </c>
      <c r="F23" s="84">
        <v>287.39999999999998</v>
      </c>
      <c r="G23" s="84">
        <v>114.9</v>
      </c>
    </row>
    <row r="24" spans="1:7" s="2" customFormat="1" ht="45" outlineLevel="1" x14ac:dyDescent="0.25">
      <c r="A24" s="11" t="s">
        <v>23</v>
      </c>
      <c r="B24" s="9" t="s">
        <v>6</v>
      </c>
      <c r="C24" s="9" t="s">
        <v>22</v>
      </c>
      <c r="D24" s="9" t="s">
        <v>24</v>
      </c>
      <c r="E24" s="10"/>
      <c r="F24" s="79">
        <f t="shared" ref="F24:G24" si="8">F25</f>
        <v>689.7</v>
      </c>
      <c r="G24" s="79">
        <f t="shared" si="8"/>
        <v>608.1</v>
      </c>
    </row>
    <row r="25" spans="1:7" s="2" customFormat="1" ht="30" outlineLevel="1" x14ac:dyDescent="0.25">
      <c r="A25" s="11" t="s">
        <v>25</v>
      </c>
      <c r="B25" s="9" t="s">
        <v>6</v>
      </c>
      <c r="C25" s="9" t="s">
        <v>22</v>
      </c>
      <c r="D25" s="9" t="s">
        <v>24</v>
      </c>
      <c r="E25" s="10">
        <v>300</v>
      </c>
      <c r="F25" s="84">
        <v>689.7</v>
      </c>
      <c r="G25" s="84">
        <v>608.1</v>
      </c>
    </row>
    <row r="26" spans="1:7" ht="34.5" customHeight="1" x14ac:dyDescent="0.25">
      <c r="A26" s="57" t="s">
        <v>33</v>
      </c>
      <c r="B26" s="8" t="s">
        <v>34</v>
      </c>
      <c r="C26" s="9" t="s">
        <v>35</v>
      </c>
      <c r="D26" s="8"/>
      <c r="E26" s="65"/>
      <c r="F26" s="78">
        <f>F27+F78+F160+F234+F247+F272+F306+F311</f>
        <v>4222966.3000000007</v>
      </c>
      <c r="G26" s="78">
        <f>G27+G78+G160+G234+G247+G272+G306+G311</f>
        <v>3790847.4000000004</v>
      </c>
    </row>
    <row r="27" spans="1:7" outlineLevel="1" x14ac:dyDescent="0.25">
      <c r="A27" s="14" t="s">
        <v>7</v>
      </c>
      <c r="B27" s="15" t="s">
        <v>34</v>
      </c>
      <c r="C27" s="9" t="s">
        <v>8</v>
      </c>
      <c r="D27" s="15"/>
      <c r="E27" s="10"/>
      <c r="F27" s="79">
        <f>F28+F32+F47+F60+F53</f>
        <v>704090.29999999993</v>
      </c>
      <c r="G27" s="79">
        <f>G28+G32+G47+G60+G53</f>
        <v>700291.39999999991</v>
      </c>
    </row>
    <row r="28" spans="1:7" ht="60" outlineLevel="1" x14ac:dyDescent="0.25">
      <c r="A28" s="14" t="s">
        <v>36</v>
      </c>
      <c r="B28" s="9" t="s">
        <v>34</v>
      </c>
      <c r="C28" s="9" t="s">
        <v>37</v>
      </c>
      <c r="D28" s="9"/>
      <c r="E28" s="10"/>
      <c r="F28" s="79">
        <f t="shared" ref="F28:G30" si="9">F29</f>
        <v>3829.3</v>
      </c>
      <c r="G28" s="79">
        <f t="shared" si="9"/>
        <v>3722.3</v>
      </c>
    </row>
    <row r="29" spans="1:7" outlineLevel="1" x14ac:dyDescent="0.25">
      <c r="A29" s="14" t="s">
        <v>11</v>
      </c>
      <c r="B29" s="9" t="s">
        <v>34</v>
      </c>
      <c r="C29" s="9" t="s">
        <v>37</v>
      </c>
      <c r="D29" s="9" t="s">
        <v>12</v>
      </c>
      <c r="E29" s="10"/>
      <c r="F29" s="79">
        <f t="shared" si="9"/>
        <v>3829.3</v>
      </c>
      <c r="G29" s="79">
        <f t="shared" si="9"/>
        <v>3722.3</v>
      </c>
    </row>
    <row r="30" spans="1:7" outlineLevel="1" x14ac:dyDescent="0.25">
      <c r="A30" s="14" t="s">
        <v>38</v>
      </c>
      <c r="B30" s="9" t="s">
        <v>34</v>
      </c>
      <c r="C30" s="9" t="s">
        <v>37</v>
      </c>
      <c r="D30" s="9" t="s">
        <v>39</v>
      </c>
      <c r="E30" s="10"/>
      <c r="F30" s="79">
        <f t="shared" si="9"/>
        <v>3829.3</v>
      </c>
      <c r="G30" s="79">
        <f t="shared" si="9"/>
        <v>3722.3</v>
      </c>
    </row>
    <row r="31" spans="1:7" ht="90" outlineLevel="1" x14ac:dyDescent="0.25">
      <c r="A31" s="14" t="s">
        <v>15</v>
      </c>
      <c r="B31" s="9" t="s">
        <v>34</v>
      </c>
      <c r="C31" s="9" t="s">
        <v>37</v>
      </c>
      <c r="D31" s="9" t="s">
        <v>39</v>
      </c>
      <c r="E31" s="10">
        <v>100</v>
      </c>
      <c r="F31" s="84">
        <v>3829.3</v>
      </c>
      <c r="G31" s="84">
        <v>3722.3</v>
      </c>
    </row>
    <row r="32" spans="1:7" ht="75" outlineLevel="1" x14ac:dyDescent="0.25">
      <c r="A32" s="14" t="s">
        <v>40</v>
      </c>
      <c r="B32" s="9" t="s">
        <v>34</v>
      </c>
      <c r="C32" s="9" t="s">
        <v>41</v>
      </c>
      <c r="D32" s="9"/>
      <c r="E32" s="10"/>
      <c r="F32" s="79">
        <f t="shared" ref="F32:G32" si="10">F33</f>
        <v>397415.2</v>
      </c>
      <c r="G32" s="79">
        <f t="shared" si="10"/>
        <v>395385.00000000006</v>
      </c>
    </row>
    <row r="33" spans="1:7" outlineLevel="1" x14ac:dyDescent="0.25">
      <c r="A33" s="14" t="s">
        <v>11</v>
      </c>
      <c r="B33" s="9" t="s">
        <v>34</v>
      </c>
      <c r="C33" s="9" t="s">
        <v>41</v>
      </c>
      <c r="D33" s="9" t="s">
        <v>12</v>
      </c>
      <c r="E33" s="10"/>
      <c r="F33" s="79">
        <f t="shared" ref="F33:G33" si="11">F34+F39</f>
        <v>397415.2</v>
      </c>
      <c r="G33" s="79">
        <f t="shared" si="11"/>
        <v>395385.00000000006</v>
      </c>
    </row>
    <row r="34" spans="1:7" ht="60" outlineLevel="1" x14ac:dyDescent="0.25">
      <c r="A34" s="16" t="s">
        <v>42</v>
      </c>
      <c r="B34" s="9" t="s">
        <v>34</v>
      </c>
      <c r="C34" s="9" t="s">
        <v>41</v>
      </c>
      <c r="D34" s="9" t="s">
        <v>43</v>
      </c>
      <c r="E34" s="10"/>
      <c r="F34" s="79">
        <f t="shared" ref="F34:G34" si="12">F35+F36+F37+F38</f>
        <v>381399.8</v>
      </c>
      <c r="G34" s="79">
        <f t="shared" si="12"/>
        <v>379369.60000000003</v>
      </c>
    </row>
    <row r="35" spans="1:7" ht="90" outlineLevel="1" x14ac:dyDescent="0.25">
      <c r="A35" s="14" t="s">
        <v>15</v>
      </c>
      <c r="B35" s="9" t="s">
        <v>34</v>
      </c>
      <c r="C35" s="9" t="s">
        <v>41</v>
      </c>
      <c r="D35" s="9" t="s">
        <v>43</v>
      </c>
      <c r="E35" s="10">
        <v>100</v>
      </c>
      <c r="F35" s="84">
        <f>339798.8-0.1</f>
        <v>339798.7</v>
      </c>
      <c r="G35" s="84">
        <v>338773.2</v>
      </c>
    </row>
    <row r="36" spans="1:7" ht="45" outlineLevel="1" x14ac:dyDescent="0.25">
      <c r="A36" s="14" t="s">
        <v>18</v>
      </c>
      <c r="B36" s="9" t="s">
        <v>34</v>
      </c>
      <c r="C36" s="9" t="s">
        <v>41</v>
      </c>
      <c r="D36" s="9" t="s">
        <v>43</v>
      </c>
      <c r="E36" s="10">
        <v>200</v>
      </c>
      <c r="F36" s="84">
        <v>34070.1</v>
      </c>
      <c r="G36" s="84">
        <v>33065.4</v>
      </c>
    </row>
    <row r="37" spans="1:7" ht="30" outlineLevel="1" x14ac:dyDescent="0.25">
      <c r="A37" s="14" t="s">
        <v>25</v>
      </c>
      <c r="B37" s="9" t="s">
        <v>34</v>
      </c>
      <c r="C37" s="9" t="s">
        <v>41</v>
      </c>
      <c r="D37" s="9" t="s">
        <v>43</v>
      </c>
      <c r="E37" s="10">
        <v>300</v>
      </c>
      <c r="F37" s="84">
        <v>4845.1000000000004</v>
      </c>
      <c r="G37" s="84">
        <v>4845.1000000000004</v>
      </c>
    </row>
    <row r="38" spans="1:7" outlineLevel="1" x14ac:dyDescent="0.25">
      <c r="A38" s="16" t="s">
        <v>44</v>
      </c>
      <c r="B38" s="9" t="s">
        <v>34</v>
      </c>
      <c r="C38" s="9" t="s">
        <v>41</v>
      </c>
      <c r="D38" s="9" t="s">
        <v>43</v>
      </c>
      <c r="E38" s="10">
        <v>800</v>
      </c>
      <c r="F38" s="84">
        <f>2685.8+0.1</f>
        <v>2685.9</v>
      </c>
      <c r="G38" s="84">
        <f>2685.8+0.1</f>
        <v>2685.9</v>
      </c>
    </row>
    <row r="39" spans="1:7" ht="30" outlineLevel="1" x14ac:dyDescent="0.25">
      <c r="A39" s="16" t="s">
        <v>45</v>
      </c>
      <c r="B39" s="17" t="s">
        <v>34</v>
      </c>
      <c r="C39" s="17" t="s">
        <v>41</v>
      </c>
      <c r="D39" s="17" t="s">
        <v>46</v>
      </c>
      <c r="E39" s="9"/>
      <c r="F39" s="79">
        <f>F40+F42+F44</f>
        <v>16015.400000000001</v>
      </c>
      <c r="G39" s="79">
        <f>G40+G42+G44</f>
        <v>16015.400000000001</v>
      </c>
    </row>
    <row r="40" spans="1:7" ht="105" outlineLevel="1" x14ac:dyDescent="0.25">
      <c r="A40" s="14" t="s">
        <v>47</v>
      </c>
      <c r="B40" s="9" t="s">
        <v>34</v>
      </c>
      <c r="C40" s="9" t="s">
        <v>41</v>
      </c>
      <c r="D40" s="18" t="s">
        <v>48</v>
      </c>
      <c r="E40" s="10"/>
      <c r="F40" s="79">
        <f t="shared" ref="F40:G40" si="13">F41</f>
        <v>6869.6</v>
      </c>
      <c r="G40" s="79">
        <f t="shared" si="13"/>
        <v>6869.6</v>
      </c>
    </row>
    <row r="41" spans="1:7" ht="90" outlineLevel="1" x14ac:dyDescent="0.25">
      <c r="A41" s="14" t="s">
        <v>15</v>
      </c>
      <c r="B41" s="9" t="s">
        <v>34</v>
      </c>
      <c r="C41" s="9" t="s">
        <v>41</v>
      </c>
      <c r="D41" s="18" t="s">
        <v>48</v>
      </c>
      <c r="E41" s="10">
        <v>100</v>
      </c>
      <c r="F41" s="84">
        <v>6869.6</v>
      </c>
      <c r="G41" s="84">
        <v>6869.6</v>
      </c>
    </row>
    <row r="42" spans="1:7" ht="165" outlineLevel="1" x14ac:dyDescent="0.25">
      <c r="A42" s="14" t="s">
        <v>49</v>
      </c>
      <c r="B42" s="9" t="s">
        <v>34</v>
      </c>
      <c r="C42" s="9" t="s">
        <v>41</v>
      </c>
      <c r="D42" s="9" t="s">
        <v>50</v>
      </c>
      <c r="E42" s="9"/>
      <c r="F42" s="79">
        <f t="shared" ref="F42:G42" si="14">F43</f>
        <v>3799.1</v>
      </c>
      <c r="G42" s="79">
        <f t="shared" si="14"/>
        <v>3799.1</v>
      </c>
    </row>
    <row r="43" spans="1:7" ht="90" outlineLevel="1" x14ac:dyDescent="0.25">
      <c r="A43" s="14" t="s">
        <v>15</v>
      </c>
      <c r="B43" s="9" t="s">
        <v>34</v>
      </c>
      <c r="C43" s="9" t="s">
        <v>41</v>
      </c>
      <c r="D43" s="9" t="s">
        <v>50</v>
      </c>
      <c r="E43" s="9" t="s">
        <v>51</v>
      </c>
      <c r="F43" s="84">
        <v>3799.1</v>
      </c>
      <c r="G43" s="84">
        <v>3799.1</v>
      </c>
    </row>
    <row r="44" spans="1:7" ht="75" outlineLevel="1" x14ac:dyDescent="0.25">
      <c r="A44" s="14" t="s">
        <v>53</v>
      </c>
      <c r="B44" s="9" t="s">
        <v>54</v>
      </c>
      <c r="C44" s="9" t="s">
        <v>41</v>
      </c>
      <c r="D44" s="18" t="s">
        <v>55</v>
      </c>
      <c r="E44" s="10"/>
      <c r="F44" s="79">
        <f t="shared" ref="F44:G44" si="15">F45+F46</f>
        <v>5346.7</v>
      </c>
      <c r="G44" s="79">
        <f t="shared" si="15"/>
        <v>5346.7</v>
      </c>
    </row>
    <row r="45" spans="1:7" ht="90" outlineLevel="1" x14ac:dyDescent="0.25">
      <c r="A45" s="14" t="s">
        <v>15</v>
      </c>
      <c r="B45" s="9" t="s">
        <v>54</v>
      </c>
      <c r="C45" s="9" t="s">
        <v>41</v>
      </c>
      <c r="D45" s="18" t="s">
        <v>55</v>
      </c>
      <c r="E45" s="10">
        <v>100</v>
      </c>
      <c r="F45" s="84">
        <v>4885.8999999999996</v>
      </c>
      <c r="G45" s="84">
        <v>4885.8999999999996</v>
      </c>
    </row>
    <row r="46" spans="1:7" ht="45" outlineLevel="1" x14ac:dyDescent="0.25">
      <c r="A46" s="14" t="s">
        <v>18</v>
      </c>
      <c r="B46" s="9" t="s">
        <v>54</v>
      </c>
      <c r="C46" s="9" t="s">
        <v>41</v>
      </c>
      <c r="D46" s="18" t="s">
        <v>55</v>
      </c>
      <c r="E46" s="10">
        <v>200</v>
      </c>
      <c r="F46" s="84">
        <v>460.8</v>
      </c>
      <c r="G46" s="84">
        <v>460.8</v>
      </c>
    </row>
    <row r="47" spans="1:7" outlineLevel="1" x14ac:dyDescent="0.25">
      <c r="A47" s="19" t="s">
        <v>56</v>
      </c>
      <c r="B47" s="20" t="s">
        <v>34</v>
      </c>
      <c r="C47" s="20" t="s">
        <v>57</v>
      </c>
      <c r="D47" s="6"/>
      <c r="E47" s="10"/>
      <c r="F47" s="79">
        <f t="shared" ref="F47:G49" si="16">F48</f>
        <v>29</v>
      </c>
      <c r="G47" s="79">
        <f t="shared" si="16"/>
        <v>6.6</v>
      </c>
    </row>
    <row r="48" spans="1:7" outlineLevel="1" x14ac:dyDescent="0.25">
      <c r="A48" s="14" t="s">
        <v>11</v>
      </c>
      <c r="B48" s="9" t="s">
        <v>34</v>
      </c>
      <c r="C48" s="20" t="s">
        <v>57</v>
      </c>
      <c r="D48" s="9" t="s">
        <v>12</v>
      </c>
      <c r="E48" s="10"/>
      <c r="F48" s="79">
        <f t="shared" si="16"/>
        <v>29</v>
      </c>
      <c r="G48" s="79">
        <f t="shared" si="16"/>
        <v>6.6</v>
      </c>
    </row>
    <row r="49" spans="1:7" ht="30" outlineLevel="1" x14ac:dyDescent="0.25">
      <c r="A49" s="21" t="s">
        <v>45</v>
      </c>
      <c r="B49" s="20" t="s">
        <v>34</v>
      </c>
      <c r="C49" s="20" t="s">
        <v>57</v>
      </c>
      <c r="D49" s="20" t="s">
        <v>46</v>
      </c>
      <c r="E49" s="10"/>
      <c r="F49" s="79">
        <f t="shared" si="16"/>
        <v>29</v>
      </c>
      <c r="G49" s="79">
        <f t="shared" si="16"/>
        <v>6.6</v>
      </c>
    </row>
    <row r="50" spans="1:7" ht="75" outlineLevel="1" x14ac:dyDescent="0.25">
      <c r="A50" s="16" t="s">
        <v>58</v>
      </c>
      <c r="B50" s="20" t="s">
        <v>34</v>
      </c>
      <c r="C50" s="20" t="s">
        <v>57</v>
      </c>
      <c r="D50" s="6" t="s">
        <v>59</v>
      </c>
      <c r="E50" s="10"/>
      <c r="F50" s="79">
        <f t="shared" ref="F50:G50" si="17">F51+F52</f>
        <v>29</v>
      </c>
      <c r="G50" s="79">
        <f t="shared" si="17"/>
        <v>6.6</v>
      </c>
    </row>
    <row r="51" spans="1:7" ht="45" outlineLevel="1" x14ac:dyDescent="0.25">
      <c r="A51" s="14" t="s">
        <v>18</v>
      </c>
      <c r="B51" s="20" t="s">
        <v>34</v>
      </c>
      <c r="C51" s="20" t="s">
        <v>57</v>
      </c>
      <c r="D51" s="6" t="s">
        <v>59</v>
      </c>
      <c r="E51" s="10">
        <v>200</v>
      </c>
      <c r="F51" s="84">
        <v>6.6</v>
      </c>
      <c r="G51" s="84">
        <v>6.6</v>
      </c>
    </row>
    <row r="52" spans="1:7" ht="48.75" customHeight="1" outlineLevel="1" x14ac:dyDescent="0.25">
      <c r="A52" s="16" t="s">
        <v>222</v>
      </c>
      <c r="B52" s="20" t="s">
        <v>34</v>
      </c>
      <c r="C52" s="20" t="s">
        <v>57</v>
      </c>
      <c r="D52" s="6" t="s">
        <v>59</v>
      </c>
      <c r="E52" s="10">
        <v>600</v>
      </c>
      <c r="F52" s="84">
        <v>22.4</v>
      </c>
      <c r="G52" s="84">
        <v>0</v>
      </c>
    </row>
    <row r="53" spans="1:7" ht="19.5" customHeight="1" outlineLevel="1" x14ac:dyDescent="0.25">
      <c r="A53" s="11" t="s">
        <v>60</v>
      </c>
      <c r="B53" s="20" t="s">
        <v>34</v>
      </c>
      <c r="C53" s="20" t="s">
        <v>61</v>
      </c>
      <c r="D53" s="6"/>
      <c r="E53" s="10"/>
      <c r="F53" s="79">
        <f t="shared" ref="F53:G53" si="18">F54</f>
        <v>36642.199999999997</v>
      </c>
      <c r="G53" s="79">
        <f t="shared" si="18"/>
        <v>36642.199999999997</v>
      </c>
    </row>
    <row r="54" spans="1:7" outlineLevel="1" x14ac:dyDescent="0.25">
      <c r="A54" s="14" t="s">
        <v>11</v>
      </c>
      <c r="B54" s="20" t="s">
        <v>34</v>
      </c>
      <c r="C54" s="20" t="s">
        <v>61</v>
      </c>
      <c r="D54" s="22" t="s">
        <v>12</v>
      </c>
      <c r="E54" s="10"/>
      <c r="F54" s="79">
        <f t="shared" ref="F54:G54" si="19">F55+F58</f>
        <v>36642.199999999997</v>
      </c>
      <c r="G54" s="79">
        <f t="shared" si="19"/>
        <v>36642.199999999997</v>
      </c>
    </row>
    <row r="55" spans="1:7" ht="30" outlineLevel="1" x14ac:dyDescent="0.25">
      <c r="A55" s="14" t="s">
        <v>658</v>
      </c>
      <c r="B55" s="20" t="s">
        <v>34</v>
      </c>
      <c r="C55" s="20" t="s">
        <v>61</v>
      </c>
      <c r="D55" s="9" t="s">
        <v>657</v>
      </c>
      <c r="E55" s="10"/>
      <c r="F55" s="79">
        <f t="shared" ref="F55:G55" si="20">F56+F57</f>
        <v>36563</v>
      </c>
      <c r="G55" s="79">
        <f t="shared" si="20"/>
        <v>36563</v>
      </c>
    </row>
    <row r="56" spans="1:7" ht="45" outlineLevel="1" x14ac:dyDescent="0.25">
      <c r="A56" s="14" t="s">
        <v>18</v>
      </c>
      <c r="B56" s="20" t="s">
        <v>34</v>
      </c>
      <c r="C56" s="20" t="s">
        <v>61</v>
      </c>
      <c r="D56" s="9" t="s">
        <v>657</v>
      </c>
      <c r="E56" s="10">
        <v>200</v>
      </c>
      <c r="F56" s="84">
        <v>72.7</v>
      </c>
      <c r="G56" s="84">
        <v>72.7</v>
      </c>
    </row>
    <row r="57" spans="1:7" outlineLevel="1" x14ac:dyDescent="0.25">
      <c r="A57" s="16" t="s">
        <v>44</v>
      </c>
      <c r="B57" s="20" t="s">
        <v>34</v>
      </c>
      <c r="C57" s="20" t="s">
        <v>61</v>
      </c>
      <c r="D57" s="9" t="s">
        <v>657</v>
      </c>
      <c r="E57" s="10">
        <v>800</v>
      </c>
      <c r="F57" s="84">
        <v>36490.300000000003</v>
      </c>
      <c r="G57" s="84">
        <v>36490.300000000003</v>
      </c>
    </row>
    <row r="58" spans="1:7" ht="45" outlineLevel="1" x14ac:dyDescent="0.25">
      <c r="A58" s="16" t="s">
        <v>62</v>
      </c>
      <c r="B58" s="20" t="s">
        <v>34</v>
      </c>
      <c r="C58" s="20" t="s">
        <v>61</v>
      </c>
      <c r="D58" s="33" t="s">
        <v>63</v>
      </c>
      <c r="E58" s="10"/>
      <c r="F58" s="79">
        <f t="shared" ref="F58:G58" si="21">F59</f>
        <v>79.2</v>
      </c>
      <c r="G58" s="79">
        <f t="shared" si="21"/>
        <v>79.2</v>
      </c>
    </row>
    <row r="59" spans="1:7" ht="45" outlineLevel="1" x14ac:dyDescent="0.25">
      <c r="A59" s="14" t="s">
        <v>18</v>
      </c>
      <c r="B59" s="20" t="s">
        <v>34</v>
      </c>
      <c r="C59" s="20" t="s">
        <v>61</v>
      </c>
      <c r="D59" s="33" t="s">
        <v>63</v>
      </c>
      <c r="E59" s="10">
        <v>200</v>
      </c>
      <c r="F59" s="84">
        <v>79.2</v>
      </c>
      <c r="G59" s="84">
        <v>79.2</v>
      </c>
    </row>
    <row r="60" spans="1:7" outlineLevel="1" x14ac:dyDescent="0.25">
      <c r="A60" s="14" t="s">
        <v>21</v>
      </c>
      <c r="B60" s="9" t="s">
        <v>34</v>
      </c>
      <c r="C60" s="9" t="s">
        <v>22</v>
      </c>
      <c r="D60" s="9"/>
      <c r="E60" s="10"/>
      <c r="F60" s="79">
        <f t="shared" ref="F60:G60" si="22">F61</f>
        <v>266174.59999999998</v>
      </c>
      <c r="G60" s="79">
        <f t="shared" si="22"/>
        <v>264535.3</v>
      </c>
    </row>
    <row r="61" spans="1:7" outlineLevel="1" x14ac:dyDescent="0.25">
      <c r="A61" s="14" t="s">
        <v>11</v>
      </c>
      <c r="B61" s="9" t="s">
        <v>34</v>
      </c>
      <c r="C61" s="9" t="s">
        <v>22</v>
      </c>
      <c r="D61" s="9" t="s">
        <v>12</v>
      </c>
      <c r="E61" s="10"/>
      <c r="F61" s="79">
        <f t="shared" ref="F61:G61" si="23">F62+F64+F66+F70+F73+F76</f>
        <v>266174.59999999998</v>
      </c>
      <c r="G61" s="79">
        <f t="shared" si="23"/>
        <v>264535.3</v>
      </c>
    </row>
    <row r="62" spans="1:7" ht="30" outlineLevel="1" x14ac:dyDescent="0.25">
      <c r="A62" s="14" t="s">
        <v>64</v>
      </c>
      <c r="B62" s="9" t="s">
        <v>34</v>
      </c>
      <c r="C62" s="9" t="s">
        <v>22</v>
      </c>
      <c r="D62" s="9" t="s">
        <v>65</v>
      </c>
      <c r="E62" s="10"/>
      <c r="F62" s="79">
        <f t="shared" ref="F62:G62" si="24">F63</f>
        <v>10</v>
      </c>
      <c r="G62" s="79">
        <f t="shared" si="24"/>
        <v>10</v>
      </c>
    </row>
    <row r="63" spans="1:7" ht="30" outlineLevel="1" x14ac:dyDescent="0.25">
      <c r="A63" s="14" t="s">
        <v>25</v>
      </c>
      <c r="B63" s="9" t="s">
        <v>34</v>
      </c>
      <c r="C63" s="9" t="s">
        <v>22</v>
      </c>
      <c r="D63" s="9" t="s">
        <v>65</v>
      </c>
      <c r="E63" s="10">
        <v>300</v>
      </c>
      <c r="F63" s="84">
        <v>10</v>
      </c>
      <c r="G63" s="84">
        <v>10</v>
      </c>
    </row>
    <row r="64" spans="1:7" ht="45" outlineLevel="1" x14ac:dyDescent="0.25">
      <c r="A64" s="14" t="s">
        <v>23</v>
      </c>
      <c r="B64" s="9" t="s">
        <v>34</v>
      </c>
      <c r="C64" s="9" t="s">
        <v>22</v>
      </c>
      <c r="D64" s="9" t="s">
        <v>24</v>
      </c>
      <c r="E64" s="10"/>
      <c r="F64" s="79">
        <f t="shared" ref="F64:G64" si="25">F65</f>
        <v>1083.0999999999999</v>
      </c>
      <c r="G64" s="79">
        <f t="shared" si="25"/>
        <v>1083.0999999999999</v>
      </c>
    </row>
    <row r="65" spans="1:7" ht="30" outlineLevel="1" x14ac:dyDescent="0.25">
      <c r="A65" s="14" t="s">
        <v>25</v>
      </c>
      <c r="B65" s="9" t="s">
        <v>34</v>
      </c>
      <c r="C65" s="9" t="s">
        <v>22</v>
      </c>
      <c r="D65" s="9" t="s">
        <v>24</v>
      </c>
      <c r="E65" s="10">
        <v>300</v>
      </c>
      <c r="F65" s="84">
        <v>1083.0999999999999</v>
      </c>
      <c r="G65" s="84">
        <v>1083.0999999999999</v>
      </c>
    </row>
    <row r="66" spans="1:7" ht="60" outlineLevel="1" x14ac:dyDescent="0.25">
      <c r="A66" s="16" t="s">
        <v>66</v>
      </c>
      <c r="B66" s="9" t="s">
        <v>34</v>
      </c>
      <c r="C66" s="9" t="s">
        <v>22</v>
      </c>
      <c r="D66" s="9" t="s">
        <v>67</v>
      </c>
      <c r="E66" s="10"/>
      <c r="F66" s="79">
        <f t="shared" ref="F66:G66" si="26">F67+F68+F69</f>
        <v>225096.8</v>
      </c>
      <c r="G66" s="79">
        <f t="shared" si="26"/>
        <v>223457.5</v>
      </c>
    </row>
    <row r="67" spans="1:7" ht="90" outlineLevel="1" x14ac:dyDescent="0.25">
      <c r="A67" s="14" t="s">
        <v>15</v>
      </c>
      <c r="B67" s="9" t="s">
        <v>34</v>
      </c>
      <c r="C67" s="9" t="s">
        <v>22</v>
      </c>
      <c r="D67" s="9" t="s">
        <v>67</v>
      </c>
      <c r="E67" s="10">
        <v>100</v>
      </c>
      <c r="F67" s="84">
        <v>158113.5</v>
      </c>
      <c r="G67" s="84">
        <v>157980.29999999999</v>
      </c>
    </row>
    <row r="68" spans="1:7" ht="45" outlineLevel="1" x14ac:dyDescent="0.25">
      <c r="A68" s="14" t="s">
        <v>18</v>
      </c>
      <c r="B68" s="9" t="s">
        <v>34</v>
      </c>
      <c r="C68" s="9" t="s">
        <v>22</v>
      </c>
      <c r="D68" s="9" t="s">
        <v>67</v>
      </c>
      <c r="E68" s="10">
        <v>200</v>
      </c>
      <c r="F68" s="84">
        <v>64113.5</v>
      </c>
      <c r="G68" s="84">
        <v>62642.6</v>
      </c>
    </row>
    <row r="69" spans="1:7" outlineLevel="1" x14ac:dyDescent="0.25">
      <c r="A69" s="16" t="s">
        <v>44</v>
      </c>
      <c r="B69" s="9" t="s">
        <v>34</v>
      </c>
      <c r="C69" s="9" t="s">
        <v>22</v>
      </c>
      <c r="D69" s="9" t="s">
        <v>67</v>
      </c>
      <c r="E69" s="10">
        <v>800</v>
      </c>
      <c r="F69" s="84">
        <v>2869.8</v>
      </c>
      <c r="G69" s="84">
        <v>2834.6</v>
      </c>
    </row>
    <row r="70" spans="1:7" ht="48.75" customHeight="1" outlineLevel="1" x14ac:dyDescent="0.25">
      <c r="A70" s="14" t="s">
        <v>68</v>
      </c>
      <c r="B70" s="9" t="s">
        <v>34</v>
      </c>
      <c r="C70" s="9" t="s">
        <v>22</v>
      </c>
      <c r="D70" s="9" t="s">
        <v>69</v>
      </c>
      <c r="E70" s="10"/>
      <c r="F70" s="79">
        <f t="shared" ref="F70:G70" si="27">F71+F72</f>
        <v>29188.400000000001</v>
      </c>
      <c r="G70" s="79">
        <f t="shared" si="27"/>
        <v>29188.400000000001</v>
      </c>
    </row>
    <row r="71" spans="1:7" ht="31.5" customHeight="1" outlineLevel="1" x14ac:dyDescent="0.25">
      <c r="A71" s="14" t="s">
        <v>18</v>
      </c>
      <c r="B71" s="9" t="s">
        <v>34</v>
      </c>
      <c r="C71" s="9" t="s">
        <v>22</v>
      </c>
      <c r="D71" s="9" t="s">
        <v>69</v>
      </c>
      <c r="E71" s="10">
        <v>200</v>
      </c>
      <c r="F71" s="84">
        <v>10104.5</v>
      </c>
      <c r="G71" s="84">
        <v>10104.5</v>
      </c>
    </row>
    <row r="72" spans="1:7" outlineLevel="1" x14ac:dyDescent="0.25">
      <c r="A72" s="16" t="s">
        <v>44</v>
      </c>
      <c r="B72" s="9" t="s">
        <v>34</v>
      </c>
      <c r="C72" s="9" t="s">
        <v>22</v>
      </c>
      <c r="D72" s="9" t="s">
        <v>69</v>
      </c>
      <c r="E72" s="10">
        <v>800</v>
      </c>
      <c r="F72" s="84">
        <v>19083.900000000001</v>
      </c>
      <c r="G72" s="84">
        <v>19083.900000000001</v>
      </c>
    </row>
    <row r="73" spans="1:7" ht="30" outlineLevel="1" x14ac:dyDescent="0.25">
      <c r="A73" s="16" t="s">
        <v>70</v>
      </c>
      <c r="B73" s="9" t="s">
        <v>34</v>
      </c>
      <c r="C73" s="9" t="s">
        <v>22</v>
      </c>
      <c r="D73" s="9" t="s">
        <v>71</v>
      </c>
      <c r="E73" s="10"/>
      <c r="F73" s="84">
        <v>1375</v>
      </c>
      <c r="G73" s="84">
        <v>1375</v>
      </c>
    </row>
    <row r="74" spans="1:7" ht="45" outlineLevel="1" x14ac:dyDescent="0.25">
      <c r="A74" s="14" t="s">
        <v>18</v>
      </c>
      <c r="B74" s="9" t="s">
        <v>34</v>
      </c>
      <c r="C74" s="9" t="s">
        <v>22</v>
      </c>
      <c r="D74" s="9" t="s">
        <v>71</v>
      </c>
      <c r="E74" s="10">
        <v>200</v>
      </c>
      <c r="F74" s="84">
        <v>85</v>
      </c>
      <c r="G74" s="84">
        <v>85</v>
      </c>
    </row>
    <row r="75" spans="1:7" outlineLevel="1" x14ac:dyDescent="0.25">
      <c r="A75" s="23" t="s">
        <v>44</v>
      </c>
      <c r="B75" s="9" t="s">
        <v>34</v>
      </c>
      <c r="C75" s="9" t="s">
        <v>22</v>
      </c>
      <c r="D75" s="9" t="s">
        <v>71</v>
      </c>
      <c r="E75" s="10">
        <v>800</v>
      </c>
      <c r="F75" s="84">
        <v>1290</v>
      </c>
      <c r="G75" s="84">
        <v>1290</v>
      </c>
    </row>
    <row r="76" spans="1:7" ht="30" outlineLevel="1" x14ac:dyDescent="0.25">
      <c r="A76" s="16" t="s">
        <v>72</v>
      </c>
      <c r="B76" s="9" t="s">
        <v>34</v>
      </c>
      <c r="C76" s="9" t="s">
        <v>22</v>
      </c>
      <c r="D76" s="9" t="s">
        <v>669</v>
      </c>
      <c r="E76" s="10"/>
      <c r="F76" s="79">
        <f t="shared" ref="F76:G76" si="28">F77</f>
        <v>9421.2999999999993</v>
      </c>
      <c r="G76" s="79">
        <f t="shared" si="28"/>
        <v>9421.2999999999993</v>
      </c>
    </row>
    <row r="77" spans="1:7" outlineLevel="1" x14ac:dyDescent="0.25">
      <c r="A77" s="16" t="s">
        <v>44</v>
      </c>
      <c r="B77" s="9" t="s">
        <v>34</v>
      </c>
      <c r="C77" s="9" t="s">
        <v>22</v>
      </c>
      <c r="D77" s="9" t="s">
        <v>669</v>
      </c>
      <c r="E77" s="10">
        <v>800</v>
      </c>
      <c r="F77" s="84">
        <v>9421.2999999999993</v>
      </c>
      <c r="G77" s="84">
        <v>9421.2999999999993</v>
      </c>
    </row>
    <row r="78" spans="1:7" outlineLevel="1" x14ac:dyDescent="0.25">
      <c r="A78" s="24" t="s">
        <v>73</v>
      </c>
      <c r="B78" s="17" t="s">
        <v>34</v>
      </c>
      <c r="C78" s="17" t="s">
        <v>74</v>
      </c>
      <c r="D78" s="17"/>
      <c r="E78" s="18"/>
      <c r="F78" s="79">
        <f t="shared" ref="F78:G78" si="29">F79+F91+F109+F132</f>
        <v>2366970.6</v>
      </c>
      <c r="G78" s="79">
        <f t="shared" si="29"/>
        <v>2112255</v>
      </c>
    </row>
    <row r="79" spans="1:7" outlineLevel="1" x14ac:dyDescent="0.25">
      <c r="A79" s="24" t="s">
        <v>75</v>
      </c>
      <c r="B79" s="17" t="s">
        <v>34</v>
      </c>
      <c r="C79" s="17" t="s">
        <v>76</v>
      </c>
      <c r="D79" s="17"/>
      <c r="E79" s="18"/>
      <c r="F79" s="79">
        <f t="shared" ref="F79:G81" si="30">F80</f>
        <v>24038.5</v>
      </c>
      <c r="G79" s="79">
        <f t="shared" si="30"/>
        <v>24011.3</v>
      </c>
    </row>
    <row r="80" spans="1:7" ht="60" outlineLevel="1" x14ac:dyDescent="0.25">
      <c r="A80" s="24" t="s">
        <v>77</v>
      </c>
      <c r="B80" s="17" t="s">
        <v>34</v>
      </c>
      <c r="C80" s="17" t="s">
        <v>76</v>
      </c>
      <c r="D80" s="17" t="s">
        <v>78</v>
      </c>
      <c r="E80" s="18"/>
      <c r="F80" s="79">
        <f t="shared" si="30"/>
        <v>24038.5</v>
      </c>
      <c r="G80" s="79">
        <f t="shared" si="30"/>
        <v>24011.3</v>
      </c>
    </row>
    <row r="81" spans="1:7" ht="60" outlineLevel="1" x14ac:dyDescent="0.25">
      <c r="A81" s="24" t="s">
        <v>79</v>
      </c>
      <c r="B81" s="17" t="s">
        <v>34</v>
      </c>
      <c r="C81" s="17" t="s">
        <v>76</v>
      </c>
      <c r="D81" s="17" t="s">
        <v>80</v>
      </c>
      <c r="E81" s="18"/>
      <c r="F81" s="79">
        <f t="shared" si="30"/>
        <v>24038.5</v>
      </c>
      <c r="G81" s="79">
        <f t="shared" si="30"/>
        <v>24011.3</v>
      </c>
    </row>
    <row r="82" spans="1:7" ht="60" outlineLevel="1" x14ac:dyDescent="0.25">
      <c r="A82" s="24" t="s">
        <v>81</v>
      </c>
      <c r="B82" s="17" t="s">
        <v>34</v>
      </c>
      <c r="C82" s="17" t="s">
        <v>76</v>
      </c>
      <c r="D82" s="17" t="s">
        <v>82</v>
      </c>
      <c r="E82" s="18"/>
      <c r="F82" s="79">
        <f t="shared" ref="F82:G82" si="31">F83+F85+F87+F89</f>
        <v>24038.5</v>
      </c>
      <c r="G82" s="79">
        <f t="shared" si="31"/>
        <v>24011.3</v>
      </c>
    </row>
    <row r="83" spans="1:7" ht="179.25" customHeight="1" outlineLevel="1" x14ac:dyDescent="0.25">
      <c r="A83" s="25" t="s">
        <v>83</v>
      </c>
      <c r="B83" s="17" t="s">
        <v>34</v>
      </c>
      <c r="C83" s="17" t="s">
        <v>76</v>
      </c>
      <c r="D83" s="17" t="s">
        <v>84</v>
      </c>
      <c r="E83" s="18"/>
      <c r="F83" s="79">
        <f t="shared" ref="F83:G83" si="32">F84</f>
        <v>11308.8</v>
      </c>
      <c r="G83" s="79">
        <f t="shared" si="32"/>
        <v>11308.8</v>
      </c>
    </row>
    <row r="84" spans="1:7" ht="45" outlineLevel="1" x14ac:dyDescent="0.25">
      <c r="A84" s="26" t="s">
        <v>85</v>
      </c>
      <c r="B84" s="17" t="s">
        <v>34</v>
      </c>
      <c r="C84" s="17" t="s">
        <v>76</v>
      </c>
      <c r="D84" s="17" t="s">
        <v>84</v>
      </c>
      <c r="E84" s="18">
        <v>400</v>
      </c>
      <c r="F84" s="84">
        <v>11308.8</v>
      </c>
      <c r="G84" s="84">
        <v>11308.8</v>
      </c>
    </row>
    <row r="85" spans="1:7" ht="237.75" customHeight="1" outlineLevel="1" x14ac:dyDescent="0.25">
      <c r="A85" s="27" t="s">
        <v>86</v>
      </c>
      <c r="B85" s="17" t="s">
        <v>34</v>
      </c>
      <c r="C85" s="17" t="s">
        <v>76</v>
      </c>
      <c r="D85" s="17" t="s">
        <v>87</v>
      </c>
      <c r="E85" s="18"/>
      <c r="F85" s="79">
        <f t="shared" ref="F85:G85" si="33">F86</f>
        <v>854.5</v>
      </c>
      <c r="G85" s="79">
        <f t="shared" si="33"/>
        <v>854.5</v>
      </c>
    </row>
    <row r="86" spans="1:7" ht="45" outlineLevel="1" x14ac:dyDescent="0.25">
      <c r="A86" s="26" t="s">
        <v>85</v>
      </c>
      <c r="B86" s="17" t="s">
        <v>34</v>
      </c>
      <c r="C86" s="17" t="s">
        <v>76</v>
      </c>
      <c r="D86" s="17" t="s">
        <v>87</v>
      </c>
      <c r="E86" s="18">
        <v>400</v>
      </c>
      <c r="F86" s="84">
        <v>854.5</v>
      </c>
      <c r="G86" s="84">
        <v>854.5</v>
      </c>
    </row>
    <row r="87" spans="1:7" ht="134.25" customHeight="1" outlineLevel="1" x14ac:dyDescent="0.25">
      <c r="A87" s="25" t="s">
        <v>88</v>
      </c>
      <c r="B87" s="17" t="s">
        <v>34</v>
      </c>
      <c r="C87" s="17" t="s">
        <v>76</v>
      </c>
      <c r="D87" s="17" t="s">
        <v>89</v>
      </c>
      <c r="E87" s="18"/>
      <c r="F87" s="79">
        <f t="shared" ref="F87:G87" si="34">F88</f>
        <v>11786.7</v>
      </c>
      <c r="G87" s="79">
        <f t="shared" si="34"/>
        <v>11765</v>
      </c>
    </row>
    <row r="88" spans="1:7" ht="45" outlineLevel="1" x14ac:dyDescent="0.25">
      <c r="A88" s="26" t="s">
        <v>85</v>
      </c>
      <c r="B88" s="17" t="s">
        <v>34</v>
      </c>
      <c r="C88" s="17" t="s">
        <v>76</v>
      </c>
      <c r="D88" s="17" t="s">
        <v>89</v>
      </c>
      <c r="E88" s="18">
        <v>400</v>
      </c>
      <c r="F88" s="84">
        <v>11786.7</v>
      </c>
      <c r="G88" s="84">
        <v>11765</v>
      </c>
    </row>
    <row r="89" spans="1:7" ht="75" outlineLevel="1" x14ac:dyDescent="0.25">
      <c r="A89" s="24" t="s">
        <v>90</v>
      </c>
      <c r="B89" s="17" t="s">
        <v>34</v>
      </c>
      <c r="C89" s="17" t="s">
        <v>76</v>
      </c>
      <c r="D89" s="17" t="s">
        <v>91</v>
      </c>
      <c r="E89" s="18"/>
      <c r="F89" s="79">
        <f t="shared" ref="F89:G89" si="35">F90</f>
        <v>88.5</v>
      </c>
      <c r="G89" s="79">
        <f t="shared" si="35"/>
        <v>83</v>
      </c>
    </row>
    <row r="90" spans="1:7" ht="45" outlineLevel="1" x14ac:dyDescent="0.25">
      <c r="A90" s="26" t="s">
        <v>85</v>
      </c>
      <c r="B90" s="17" t="s">
        <v>34</v>
      </c>
      <c r="C90" s="17" t="s">
        <v>76</v>
      </c>
      <c r="D90" s="17" t="s">
        <v>91</v>
      </c>
      <c r="E90" s="18">
        <v>400</v>
      </c>
      <c r="F90" s="84">
        <v>88.5</v>
      </c>
      <c r="G90" s="84">
        <v>83</v>
      </c>
    </row>
    <row r="91" spans="1:7" outlineLevel="1" x14ac:dyDescent="0.25">
      <c r="A91" s="24" t="s">
        <v>92</v>
      </c>
      <c r="B91" s="17" t="s">
        <v>34</v>
      </c>
      <c r="C91" s="17" t="s">
        <v>93</v>
      </c>
      <c r="D91" s="28"/>
      <c r="E91" s="18"/>
      <c r="F91" s="79">
        <f t="shared" ref="F91:G93" si="36">F92</f>
        <v>369620.1</v>
      </c>
      <c r="G91" s="79">
        <f t="shared" si="36"/>
        <v>361920.19999999995</v>
      </c>
    </row>
    <row r="92" spans="1:7" ht="45" outlineLevel="1" x14ac:dyDescent="0.25">
      <c r="A92" s="24" t="s">
        <v>94</v>
      </c>
      <c r="B92" s="17" t="s">
        <v>34</v>
      </c>
      <c r="C92" s="17" t="s">
        <v>93</v>
      </c>
      <c r="D92" s="17" t="s">
        <v>95</v>
      </c>
      <c r="E92" s="18"/>
      <c r="F92" s="79">
        <f t="shared" si="36"/>
        <v>369620.1</v>
      </c>
      <c r="G92" s="79">
        <f t="shared" si="36"/>
        <v>361920.19999999995</v>
      </c>
    </row>
    <row r="93" spans="1:7" ht="45" outlineLevel="1" x14ac:dyDescent="0.25">
      <c r="A93" s="24" t="s">
        <v>96</v>
      </c>
      <c r="B93" s="17" t="s">
        <v>34</v>
      </c>
      <c r="C93" s="17" t="s">
        <v>93</v>
      </c>
      <c r="D93" s="17" t="s">
        <v>97</v>
      </c>
      <c r="E93" s="18"/>
      <c r="F93" s="79">
        <f t="shared" si="36"/>
        <v>369620.1</v>
      </c>
      <c r="G93" s="79">
        <f t="shared" si="36"/>
        <v>361920.19999999995</v>
      </c>
    </row>
    <row r="94" spans="1:7" ht="90" outlineLevel="1" x14ac:dyDescent="0.25">
      <c r="A94" s="24" t="s">
        <v>98</v>
      </c>
      <c r="B94" s="17" t="s">
        <v>34</v>
      </c>
      <c r="C94" s="17" t="s">
        <v>93</v>
      </c>
      <c r="D94" s="17" t="s">
        <v>99</v>
      </c>
      <c r="E94" s="18"/>
      <c r="F94" s="79">
        <f t="shared" ref="F94:G94" si="37">F95+F97+F99+F101+F103+F105+F107</f>
        <v>369620.1</v>
      </c>
      <c r="G94" s="79">
        <f t="shared" si="37"/>
        <v>361920.19999999995</v>
      </c>
    </row>
    <row r="95" spans="1:7" ht="60" outlineLevel="1" x14ac:dyDescent="0.25">
      <c r="A95" s="27" t="s">
        <v>100</v>
      </c>
      <c r="B95" s="17" t="s">
        <v>34</v>
      </c>
      <c r="C95" s="17" t="s">
        <v>93</v>
      </c>
      <c r="D95" s="17" t="s">
        <v>101</v>
      </c>
      <c r="E95" s="18"/>
      <c r="F95" s="79">
        <f t="shared" ref="F95:G95" si="38">F96</f>
        <v>48665.4</v>
      </c>
      <c r="G95" s="79">
        <f t="shared" si="38"/>
        <v>48653.4</v>
      </c>
    </row>
    <row r="96" spans="1:7" ht="45" outlineLevel="1" x14ac:dyDescent="0.25">
      <c r="A96" s="14" t="s">
        <v>18</v>
      </c>
      <c r="B96" s="17" t="s">
        <v>34</v>
      </c>
      <c r="C96" s="17" t="s">
        <v>93</v>
      </c>
      <c r="D96" s="17" t="s">
        <v>101</v>
      </c>
      <c r="E96" s="18">
        <v>200</v>
      </c>
      <c r="F96" s="84">
        <v>48665.4</v>
      </c>
      <c r="G96" s="84">
        <v>48653.4</v>
      </c>
    </row>
    <row r="97" spans="1:7" ht="45" outlineLevel="1" x14ac:dyDescent="0.25">
      <c r="A97" s="26" t="s">
        <v>102</v>
      </c>
      <c r="B97" s="17" t="s">
        <v>34</v>
      </c>
      <c r="C97" s="17" t="s">
        <v>93</v>
      </c>
      <c r="D97" s="17" t="s">
        <v>103</v>
      </c>
      <c r="E97" s="18"/>
      <c r="F97" s="79">
        <f t="shared" ref="F97:G97" si="39">F98</f>
        <v>1910</v>
      </c>
      <c r="G97" s="79">
        <f t="shared" si="39"/>
        <v>1871.8</v>
      </c>
    </row>
    <row r="98" spans="1:7" ht="45" outlineLevel="1" x14ac:dyDescent="0.25">
      <c r="A98" s="11" t="s">
        <v>18</v>
      </c>
      <c r="B98" s="17" t="s">
        <v>34</v>
      </c>
      <c r="C98" s="17" t="s">
        <v>93</v>
      </c>
      <c r="D98" s="17" t="s">
        <v>103</v>
      </c>
      <c r="E98" s="18">
        <v>200</v>
      </c>
      <c r="F98" s="84">
        <v>1910</v>
      </c>
      <c r="G98" s="84">
        <v>1871.8</v>
      </c>
    </row>
    <row r="99" spans="1:7" ht="75" outlineLevel="1" x14ac:dyDescent="0.25">
      <c r="A99" s="11" t="s">
        <v>104</v>
      </c>
      <c r="B99" s="17" t="s">
        <v>34</v>
      </c>
      <c r="C99" s="17" t="s">
        <v>93</v>
      </c>
      <c r="D99" s="17" t="s">
        <v>105</v>
      </c>
      <c r="E99" s="18"/>
      <c r="F99" s="79">
        <f t="shared" ref="F99:G99" si="40">F100</f>
        <v>0.1</v>
      </c>
      <c r="G99" s="79">
        <f t="shared" si="40"/>
        <v>0</v>
      </c>
    </row>
    <row r="100" spans="1:7" ht="45" outlineLevel="1" x14ac:dyDescent="0.25">
      <c r="A100" s="11" t="s">
        <v>18</v>
      </c>
      <c r="B100" s="17" t="s">
        <v>34</v>
      </c>
      <c r="C100" s="17" t="s">
        <v>93</v>
      </c>
      <c r="D100" s="17" t="s">
        <v>105</v>
      </c>
      <c r="E100" s="18">
        <v>200</v>
      </c>
      <c r="F100" s="84">
        <v>0.1</v>
      </c>
      <c r="G100" s="84">
        <v>0</v>
      </c>
    </row>
    <row r="101" spans="1:7" ht="60" outlineLevel="1" x14ac:dyDescent="0.25">
      <c r="A101" s="24" t="s">
        <v>106</v>
      </c>
      <c r="B101" s="17" t="s">
        <v>34</v>
      </c>
      <c r="C101" s="17" t="s">
        <v>93</v>
      </c>
      <c r="D101" s="17" t="s">
        <v>107</v>
      </c>
      <c r="E101" s="18"/>
      <c r="F101" s="79">
        <f t="shared" ref="F101:G101" si="41">F102</f>
        <v>68505.8</v>
      </c>
      <c r="G101" s="79">
        <f t="shared" si="41"/>
        <v>64676.800000000003</v>
      </c>
    </row>
    <row r="102" spans="1:7" outlineLevel="1" x14ac:dyDescent="0.25">
      <c r="A102" s="26" t="s">
        <v>44</v>
      </c>
      <c r="B102" s="17" t="s">
        <v>34</v>
      </c>
      <c r="C102" s="17" t="s">
        <v>93</v>
      </c>
      <c r="D102" s="17" t="s">
        <v>107</v>
      </c>
      <c r="E102" s="18">
        <v>800</v>
      </c>
      <c r="F102" s="84">
        <v>68505.8</v>
      </c>
      <c r="G102" s="84">
        <v>64676.800000000003</v>
      </c>
    </row>
    <row r="103" spans="1:7" ht="135" outlineLevel="1" x14ac:dyDescent="0.25">
      <c r="A103" s="26" t="s">
        <v>108</v>
      </c>
      <c r="B103" s="17" t="s">
        <v>34</v>
      </c>
      <c r="C103" s="17" t="s">
        <v>93</v>
      </c>
      <c r="D103" s="17" t="s">
        <v>109</v>
      </c>
      <c r="E103" s="18"/>
      <c r="F103" s="79">
        <f t="shared" ref="F103:G103" si="42">F104</f>
        <v>607.70000000000005</v>
      </c>
      <c r="G103" s="79">
        <f t="shared" si="42"/>
        <v>607.70000000000005</v>
      </c>
    </row>
    <row r="104" spans="1:7" outlineLevel="1" x14ac:dyDescent="0.25">
      <c r="A104" s="26" t="s">
        <v>44</v>
      </c>
      <c r="B104" s="17" t="s">
        <v>34</v>
      </c>
      <c r="C104" s="17" t="s">
        <v>93</v>
      </c>
      <c r="D104" s="17" t="s">
        <v>109</v>
      </c>
      <c r="E104" s="18">
        <v>800</v>
      </c>
      <c r="F104" s="84">
        <v>607.70000000000005</v>
      </c>
      <c r="G104" s="84">
        <v>607.70000000000005</v>
      </c>
    </row>
    <row r="105" spans="1:7" ht="90" outlineLevel="1" x14ac:dyDescent="0.25">
      <c r="A105" s="26" t="s">
        <v>672</v>
      </c>
      <c r="B105" s="17" t="s">
        <v>34</v>
      </c>
      <c r="C105" s="17" t="s">
        <v>93</v>
      </c>
      <c r="D105" s="17" t="s">
        <v>673</v>
      </c>
      <c r="E105" s="18"/>
      <c r="F105" s="79">
        <f t="shared" ref="F105:G105" si="43">F106</f>
        <v>58899.1</v>
      </c>
      <c r="G105" s="79">
        <f t="shared" si="43"/>
        <v>58899.1</v>
      </c>
    </row>
    <row r="106" spans="1:7" outlineLevel="1" x14ac:dyDescent="0.25">
      <c r="A106" s="26" t="s">
        <v>44</v>
      </c>
      <c r="B106" s="17" t="s">
        <v>34</v>
      </c>
      <c r="C106" s="17" t="s">
        <v>93</v>
      </c>
      <c r="D106" s="17" t="s">
        <v>673</v>
      </c>
      <c r="E106" s="18">
        <v>800</v>
      </c>
      <c r="F106" s="84">
        <v>58899.1</v>
      </c>
      <c r="G106" s="84">
        <v>58899.1</v>
      </c>
    </row>
    <row r="107" spans="1:7" ht="45" outlineLevel="1" x14ac:dyDescent="0.25">
      <c r="A107" s="26" t="s">
        <v>102</v>
      </c>
      <c r="B107" s="17" t="s">
        <v>34</v>
      </c>
      <c r="C107" s="17" t="s">
        <v>93</v>
      </c>
      <c r="D107" s="17" t="s">
        <v>110</v>
      </c>
      <c r="E107" s="18"/>
      <c r="F107" s="79">
        <f t="shared" ref="F107:G107" si="44">F108</f>
        <v>191032</v>
      </c>
      <c r="G107" s="79">
        <f t="shared" si="44"/>
        <v>187211.4</v>
      </c>
    </row>
    <row r="108" spans="1:7" ht="45" outlineLevel="1" x14ac:dyDescent="0.25">
      <c r="A108" s="11" t="s">
        <v>18</v>
      </c>
      <c r="B108" s="17" t="s">
        <v>34</v>
      </c>
      <c r="C108" s="17" t="s">
        <v>93</v>
      </c>
      <c r="D108" s="17" t="s">
        <v>110</v>
      </c>
      <c r="E108" s="18">
        <v>200</v>
      </c>
      <c r="F108" s="84">
        <v>191032</v>
      </c>
      <c r="G108" s="84">
        <v>187211.4</v>
      </c>
    </row>
    <row r="109" spans="1:7" outlineLevel="1" x14ac:dyDescent="0.25">
      <c r="A109" s="24" t="s">
        <v>111</v>
      </c>
      <c r="B109" s="17" t="s">
        <v>34</v>
      </c>
      <c r="C109" s="17" t="s">
        <v>112</v>
      </c>
      <c r="D109" s="17"/>
      <c r="E109" s="18"/>
      <c r="F109" s="79">
        <f t="shared" ref="F109:G110" si="45">F110</f>
        <v>1292046.8999999999</v>
      </c>
      <c r="G109" s="79">
        <f t="shared" si="45"/>
        <v>1045058.3999999999</v>
      </c>
    </row>
    <row r="110" spans="1:7" ht="45" outlineLevel="1" x14ac:dyDescent="0.25">
      <c r="A110" s="24" t="s">
        <v>94</v>
      </c>
      <c r="B110" s="17" t="s">
        <v>34</v>
      </c>
      <c r="C110" s="17" t="s">
        <v>112</v>
      </c>
      <c r="D110" s="17" t="s">
        <v>95</v>
      </c>
      <c r="E110" s="18"/>
      <c r="F110" s="79">
        <f t="shared" si="45"/>
        <v>1292046.8999999999</v>
      </c>
      <c r="G110" s="79">
        <f t="shared" si="45"/>
        <v>1045058.3999999999</v>
      </c>
    </row>
    <row r="111" spans="1:7" ht="60" outlineLevel="1" x14ac:dyDescent="0.25">
      <c r="A111" s="24" t="s">
        <v>113</v>
      </c>
      <c r="B111" s="17" t="s">
        <v>34</v>
      </c>
      <c r="C111" s="17" t="s">
        <v>112</v>
      </c>
      <c r="D111" s="17" t="s">
        <v>114</v>
      </c>
      <c r="E111" s="18"/>
      <c r="F111" s="79">
        <f t="shared" ref="F111:G111" si="46">F112+F117</f>
        <v>1292046.8999999999</v>
      </c>
      <c r="G111" s="79">
        <f t="shared" si="46"/>
        <v>1045058.3999999999</v>
      </c>
    </row>
    <row r="112" spans="1:7" ht="30" outlineLevel="1" x14ac:dyDescent="0.25">
      <c r="A112" s="24" t="s">
        <v>115</v>
      </c>
      <c r="B112" s="17" t="s">
        <v>34</v>
      </c>
      <c r="C112" s="17" t="s">
        <v>112</v>
      </c>
      <c r="D112" s="17" t="s">
        <v>116</v>
      </c>
      <c r="E112" s="18"/>
      <c r="F112" s="79">
        <f>F113+F115</f>
        <v>569514</v>
      </c>
      <c r="G112" s="79">
        <f t="shared" ref="G112" si="47">G113+G115</f>
        <v>569079.5</v>
      </c>
    </row>
    <row r="113" spans="1:7" ht="60" outlineLevel="1" x14ac:dyDescent="0.25">
      <c r="A113" s="26" t="s">
        <v>117</v>
      </c>
      <c r="B113" s="17" t="s">
        <v>34</v>
      </c>
      <c r="C113" s="17" t="s">
        <v>112</v>
      </c>
      <c r="D113" s="17" t="s">
        <v>118</v>
      </c>
      <c r="E113" s="18"/>
      <c r="F113" s="79">
        <f t="shared" ref="F113:G113" si="48">F114</f>
        <v>560676</v>
      </c>
      <c r="G113" s="79">
        <f t="shared" si="48"/>
        <v>560676</v>
      </c>
    </row>
    <row r="114" spans="1:7" ht="45" outlineLevel="1" x14ac:dyDescent="0.25">
      <c r="A114" s="14" t="s">
        <v>18</v>
      </c>
      <c r="B114" s="17" t="s">
        <v>34</v>
      </c>
      <c r="C114" s="17" t="s">
        <v>112</v>
      </c>
      <c r="D114" s="17" t="s">
        <v>118</v>
      </c>
      <c r="E114" s="18">
        <v>200</v>
      </c>
      <c r="F114" s="84">
        <v>560676</v>
      </c>
      <c r="G114" s="84">
        <v>560676</v>
      </c>
    </row>
    <row r="115" spans="1:7" ht="75" outlineLevel="1" x14ac:dyDescent="0.25">
      <c r="A115" s="26" t="s">
        <v>119</v>
      </c>
      <c r="B115" s="17" t="s">
        <v>34</v>
      </c>
      <c r="C115" s="17" t="s">
        <v>112</v>
      </c>
      <c r="D115" s="17" t="s">
        <v>120</v>
      </c>
      <c r="E115" s="18"/>
      <c r="F115" s="79">
        <f t="shared" ref="F115:G115" si="49">F116</f>
        <v>8838</v>
      </c>
      <c r="G115" s="79">
        <f t="shared" si="49"/>
        <v>8403.5</v>
      </c>
    </row>
    <row r="116" spans="1:7" ht="45" outlineLevel="1" x14ac:dyDescent="0.25">
      <c r="A116" s="14" t="s">
        <v>18</v>
      </c>
      <c r="B116" s="17" t="s">
        <v>34</v>
      </c>
      <c r="C116" s="17" t="s">
        <v>112</v>
      </c>
      <c r="D116" s="17" t="s">
        <v>120</v>
      </c>
      <c r="E116" s="18">
        <v>200</v>
      </c>
      <c r="F116" s="84">
        <v>8838</v>
      </c>
      <c r="G116" s="84">
        <v>8403.5</v>
      </c>
    </row>
    <row r="117" spans="1:7" ht="45" outlineLevel="1" x14ac:dyDescent="0.25">
      <c r="A117" s="26" t="s">
        <v>121</v>
      </c>
      <c r="B117" s="17" t="s">
        <v>34</v>
      </c>
      <c r="C117" s="17" t="s">
        <v>112</v>
      </c>
      <c r="D117" s="17" t="s">
        <v>122</v>
      </c>
      <c r="E117" s="18"/>
      <c r="F117" s="79">
        <f t="shared" ref="F117:G117" si="50">F118+F120+F122+F124+F126+F129</f>
        <v>722532.9</v>
      </c>
      <c r="G117" s="79">
        <f t="shared" si="50"/>
        <v>475978.89999999997</v>
      </c>
    </row>
    <row r="118" spans="1:7" ht="60" outlineLevel="1" x14ac:dyDescent="0.25">
      <c r="A118" s="26" t="s">
        <v>123</v>
      </c>
      <c r="B118" s="17" t="s">
        <v>34</v>
      </c>
      <c r="C118" s="17" t="s">
        <v>112</v>
      </c>
      <c r="D118" s="17" t="s">
        <v>124</v>
      </c>
      <c r="E118" s="18"/>
      <c r="F118" s="79">
        <f t="shared" ref="F118:G118" si="51">F119</f>
        <v>111.7</v>
      </c>
      <c r="G118" s="79">
        <f t="shared" si="51"/>
        <v>111.7</v>
      </c>
    </row>
    <row r="119" spans="1:7" ht="45" outlineLevel="1" x14ac:dyDescent="0.25">
      <c r="A119" s="26" t="s">
        <v>85</v>
      </c>
      <c r="B119" s="17" t="s">
        <v>34</v>
      </c>
      <c r="C119" s="17" t="s">
        <v>112</v>
      </c>
      <c r="D119" s="17" t="s">
        <v>124</v>
      </c>
      <c r="E119" s="18">
        <v>400</v>
      </c>
      <c r="F119" s="84">
        <v>111.7</v>
      </c>
      <c r="G119" s="84">
        <v>111.7</v>
      </c>
    </row>
    <row r="120" spans="1:7" ht="60" outlineLevel="1" x14ac:dyDescent="0.25">
      <c r="A120" s="26" t="s">
        <v>742</v>
      </c>
      <c r="B120" s="17" t="s">
        <v>34</v>
      </c>
      <c r="C120" s="17" t="s">
        <v>112</v>
      </c>
      <c r="D120" s="17" t="s">
        <v>743</v>
      </c>
      <c r="E120" s="18"/>
      <c r="F120" s="79">
        <f t="shared" ref="F120:G120" si="52">F121</f>
        <v>593.29999999999995</v>
      </c>
      <c r="G120" s="79">
        <f t="shared" si="52"/>
        <v>0</v>
      </c>
    </row>
    <row r="121" spans="1:7" ht="45" outlineLevel="1" x14ac:dyDescent="0.25">
      <c r="A121" s="14" t="s">
        <v>18</v>
      </c>
      <c r="B121" s="17" t="s">
        <v>34</v>
      </c>
      <c r="C121" s="17" t="s">
        <v>112</v>
      </c>
      <c r="D121" s="17" t="s">
        <v>743</v>
      </c>
      <c r="E121" s="18">
        <v>200</v>
      </c>
      <c r="F121" s="84">
        <v>593.29999999999995</v>
      </c>
      <c r="G121" s="84">
        <v>0</v>
      </c>
    </row>
    <row r="122" spans="1:7" ht="78.75" customHeight="1" outlineLevel="1" x14ac:dyDescent="0.25">
      <c r="A122" s="26" t="s">
        <v>664</v>
      </c>
      <c r="B122" s="17" t="s">
        <v>34</v>
      </c>
      <c r="C122" s="17" t="s">
        <v>112</v>
      </c>
      <c r="D122" s="17" t="s">
        <v>640</v>
      </c>
      <c r="E122" s="18"/>
      <c r="F122" s="79">
        <f t="shared" ref="F122:G122" si="53">F123</f>
        <v>573.70000000000005</v>
      </c>
      <c r="G122" s="79">
        <f t="shared" si="53"/>
        <v>573.70000000000005</v>
      </c>
    </row>
    <row r="123" spans="1:7" ht="45" outlineLevel="1" x14ac:dyDescent="0.25">
      <c r="A123" s="14" t="s">
        <v>18</v>
      </c>
      <c r="B123" s="17" t="s">
        <v>34</v>
      </c>
      <c r="C123" s="17" t="s">
        <v>112</v>
      </c>
      <c r="D123" s="17" t="s">
        <v>640</v>
      </c>
      <c r="E123" s="18">
        <v>200</v>
      </c>
      <c r="F123" s="84">
        <v>573.70000000000005</v>
      </c>
      <c r="G123" s="84">
        <v>573.70000000000005</v>
      </c>
    </row>
    <row r="124" spans="1:7" ht="75" outlineLevel="1" x14ac:dyDescent="0.25">
      <c r="A124" s="26" t="s">
        <v>641</v>
      </c>
      <c r="B124" s="17" t="s">
        <v>34</v>
      </c>
      <c r="C124" s="17" t="s">
        <v>112</v>
      </c>
      <c r="D124" s="17" t="s">
        <v>642</v>
      </c>
      <c r="E124" s="18"/>
      <c r="F124" s="79">
        <f t="shared" ref="F124:G124" si="54">F125</f>
        <v>225564.6</v>
      </c>
      <c r="G124" s="79">
        <f t="shared" si="54"/>
        <v>133334</v>
      </c>
    </row>
    <row r="125" spans="1:7" ht="45" outlineLevel="1" x14ac:dyDescent="0.25">
      <c r="A125" s="26" t="s">
        <v>85</v>
      </c>
      <c r="B125" s="17" t="s">
        <v>34</v>
      </c>
      <c r="C125" s="17" t="s">
        <v>112</v>
      </c>
      <c r="D125" s="17" t="s">
        <v>642</v>
      </c>
      <c r="E125" s="18">
        <v>400</v>
      </c>
      <c r="F125" s="84">
        <v>225564.6</v>
      </c>
      <c r="G125" s="84">
        <v>133334</v>
      </c>
    </row>
    <row r="126" spans="1:7" ht="60" outlineLevel="1" x14ac:dyDescent="0.25">
      <c r="A126" s="26" t="s">
        <v>125</v>
      </c>
      <c r="B126" s="17" t="s">
        <v>34</v>
      </c>
      <c r="C126" s="17" t="s">
        <v>112</v>
      </c>
      <c r="D126" s="17" t="s">
        <v>126</v>
      </c>
      <c r="E126" s="18"/>
      <c r="F126" s="79">
        <f t="shared" ref="F126:G126" si="55">F127+F128</f>
        <v>490848.5</v>
      </c>
      <c r="G126" s="79">
        <f t="shared" si="55"/>
        <v>340209.7</v>
      </c>
    </row>
    <row r="127" spans="1:7" ht="45" outlineLevel="1" x14ac:dyDescent="0.25">
      <c r="A127" s="14" t="s">
        <v>18</v>
      </c>
      <c r="B127" s="17" t="s">
        <v>34</v>
      </c>
      <c r="C127" s="17" t="s">
        <v>112</v>
      </c>
      <c r="D127" s="17" t="s">
        <v>126</v>
      </c>
      <c r="E127" s="18">
        <v>200</v>
      </c>
      <c r="F127" s="84">
        <v>217227.8</v>
      </c>
      <c r="G127" s="84">
        <v>80551.100000000006</v>
      </c>
    </row>
    <row r="128" spans="1:7" ht="45" outlineLevel="1" x14ac:dyDescent="0.25">
      <c r="A128" s="26" t="s">
        <v>85</v>
      </c>
      <c r="B128" s="17" t="s">
        <v>34</v>
      </c>
      <c r="C128" s="17" t="s">
        <v>112</v>
      </c>
      <c r="D128" s="17" t="s">
        <v>126</v>
      </c>
      <c r="E128" s="18">
        <v>400</v>
      </c>
      <c r="F128" s="84">
        <v>273620.7</v>
      </c>
      <c r="G128" s="84">
        <v>259658.6</v>
      </c>
    </row>
    <row r="129" spans="1:7" ht="90" outlineLevel="1" x14ac:dyDescent="0.25">
      <c r="A129" s="26" t="s">
        <v>127</v>
      </c>
      <c r="B129" s="17" t="s">
        <v>34</v>
      </c>
      <c r="C129" s="17" t="s">
        <v>112</v>
      </c>
      <c r="D129" s="17" t="s">
        <v>128</v>
      </c>
      <c r="E129" s="18"/>
      <c r="F129" s="79">
        <f t="shared" ref="F129:G129" si="56">F130+F131</f>
        <v>4841.1000000000004</v>
      </c>
      <c r="G129" s="79">
        <f t="shared" si="56"/>
        <v>1749.8</v>
      </c>
    </row>
    <row r="130" spans="1:7" ht="45" outlineLevel="1" x14ac:dyDescent="0.25">
      <c r="A130" s="14" t="s">
        <v>18</v>
      </c>
      <c r="B130" s="17" t="s">
        <v>34</v>
      </c>
      <c r="C130" s="17" t="s">
        <v>112</v>
      </c>
      <c r="D130" s="17" t="s">
        <v>128</v>
      </c>
      <c r="E130" s="18">
        <v>200</v>
      </c>
      <c r="F130" s="84">
        <v>3972</v>
      </c>
      <c r="G130" s="84">
        <v>1050.3</v>
      </c>
    </row>
    <row r="131" spans="1:7" ht="45" outlineLevel="1" x14ac:dyDescent="0.25">
      <c r="A131" s="16" t="s">
        <v>85</v>
      </c>
      <c r="B131" s="17" t="s">
        <v>34</v>
      </c>
      <c r="C131" s="17" t="s">
        <v>112</v>
      </c>
      <c r="D131" s="17" t="s">
        <v>128</v>
      </c>
      <c r="E131" s="18">
        <v>400</v>
      </c>
      <c r="F131" s="84">
        <v>869.1</v>
      </c>
      <c r="G131" s="84">
        <v>699.5</v>
      </c>
    </row>
    <row r="132" spans="1:7" ht="30" outlineLevel="1" x14ac:dyDescent="0.25">
      <c r="A132" s="24" t="s">
        <v>129</v>
      </c>
      <c r="B132" s="17" t="s">
        <v>34</v>
      </c>
      <c r="C132" s="17" t="s">
        <v>130</v>
      </c>
      <c r="D132" s="17"/>
      <c r="E132" s="18"/>
      <c r="F132" s="79">
        <f t="shared" ref="F132:G132" si="57">F133+F151</f>
        <v>681265.1</v>
      </c>
      <c r="G132" s="79">
        <f t="shared" si="57"/>
        <v>681265.1</v>
      </c>
    </row>
    <row r="133" spans="1:7" ht="60" outlineLevel="1" x14ac:dyDescent="0.25">
      <c r="A133" s="24" t="s">
        <v>131</v>
      </c>
      <c r="B133" s="17" t="s">
        <v>34</v>
      </c>
      <c r="C133" s="17" t="s">
        <v>130</v>
      </c>
      <c r="D133" s="17" t="s">
        <v>132</v>
      </c>
      <c r="E133" s="18"/>
      <c r="F133" s="79">
        <f t="shared" ref="F133:G133" si="58">F134+F143</f>
        <v>665455.79999999993</v>
      </c>
      <c r="G133" s="79">
        <f t="shared" si="58"/>
        <v>665455.79999999993</v>
      </c>
    </row>
    <row r="134" spans="1:7" ht="30" outlineLevel="1" x14ac:dyDescent="0.25">
      <c r="A134" s="24" t="s">
        <v>133</v>
      </c>
      <c r="B134" s="17" t="s">
        <v>34</v>
      </c>
      <c r="C134" s="17" t="s">
        <v>130</v>
      </c>
      <c r="D134" s="17" t="s">
        <v>134</v>
      </c>
      <c r="E134" s="18"/>
      <c r="F134" s="79">
        <f t="shared" ref="F134:G134" si="59">F135+F140</f>
        <v>652335.69999999995</v>
      </c>
      <c r="G134" s="79">
        <f t="shared" si="59"/>
        <v>652335.69999999995</v>
      </c>
    </row>
    <row r="135" spans="1:7" ht="60" outlineLevel="1" x14ac:dyDescent="0.25">
      <c r="A135" s="26" t="s">
        <v>135</v>
      </c>
      <c r="B135" s="17" t="s">
        <v>34</v>
      </c>
      <c r="C135" s="17" t="s">
        <v>130</v>
      </c>
      <c r="D135" s="17" t="s">
        <v>136</v>
      </c>
      <c r="E135" s="18"/>
      <c r="F135" s="79">
        <f t="shared" ref="F135:G135" si="60">F136+F138</f>
        <v>652105.69999999995</v>
      </c>
      <c r="G135" s="79">
        <f t="shared" si="60"/>
        <v>652105.69999999995</v>
      </c>
    </row>
    <row r="136" spans="1:7" ht="77.25" customHeight="1" outlineLevel="1" x14ac:dyDescent="0.25">
      <c r="A136" s="26" t="s">
        <v>667</v>
      </c>
      <c r="B136" s="17" t="s">
        <v>34</v>
      </c>
      <c r="C136" s="17" t="s">
        <v>130</v>
      </c>
      <c r="D136" s="17" t="s">
        <v>137</v>
      </c>
      <c r="E136" s="18"/>
      <c r="F136" s="79">
        <f t="shared" ref="F136:G136" si="61">F137</f>
        <v>517725.5</v>
      </c>
      <c r="G136" s="79">
        <f t="shared" si="61"/>
        <v>517725.5</v>
      </c>
    </row>
    <row r="137" spans="1:7" ht="45" outlineLevel="1" x14ac:dyDescent="0.25">
      <c r="A137" s="26" t="s">
        <v>85</v>
      </c>
      <c r="B137" s="17" t="s">
        <v>34</v>
      </c>
      <c r="C137" s="17" t="s">
        <v>130</v>
      </c>
      <c r="D137" s="17" t="s">
        <v>137</v>
      </c>
      <c r="E137" s="18">
        <v>400</v>
      </c>
      <c r="F137" s="84">
        <v>517725.5</v>
      </c>
      <c r="G137" s="84">
        <v>517725.5</v>
      </c>
    </row>
    <row r="138" spans="1:7" ht="60" outlineLevel="1" x14ac:dyDescent="0.25">
      <c r="A138" s="25" t="s">
        <v>138</v>
      </c>
      <c r="B138" s="17" t="s">
        <v>34</v>
      </c>
      <c r="C138" s="17" t="s">
        <v>130</v>
      </c>
      <c r="D138" s="17" t="s">
        <v>139</v>
      </c>
      <c r="E138" s="18"/>
      <c r="F138" s="79">
        <f t="shared" ref="F138:G138" si="62">F139</f>
        <v>134380.20000000001</v>
      </c>
      <c r="G138" s="79">
        <f t="shared" si="62"/>
        <v>134380.20000000001</v>
      </c>
    </row>
    <row r="139" spans="1:7" ht="45" outlineLevel="1" x14ac:dyDescent="0.25">
      <c r="A139" s="26" t="s">
        <v>85</v>
      </c>
      <c r="B139" s="17" t="s">
        <v>34</v>
      </c>
      <c r="C139" s="17" t="s">
        <v>130</v>
      </c>
      <c r="D139" s="17" t="s">
        <v>139</v>
      </c>
      <c r="E139" s="18">
        <v>400</v>
      </c>
      <c r="F139" s="84">
        <v>134380.20000000001</v>
      </c>
      <c r="G139" s="84">
        <v>134380.20000000001</v>
      </c>
    </row>
    <row r="140" spans="1:7" ht="75" outlineLevel="1" x14ac:dyDescent="0.25">
      <c r="A140" s="26" t="s">
        <v>738</v>
      </c>
      <c r="B140" s="17" t="s">
        <v>34</v>
      </c>
      <c r="C140" s="17" t="s">
        <v>130</v>
      </c>
      <c r="D140" s="17" t="s">
        <v>739</v>
      </c>
      <c r="E140" s="18"/>
      <c r="F140" s="79">
        <f t="shared" ref="F140:G141" si="63">F141</f>
        <v>230</v>
      </c>
      <c r="G140" s="79">
        <f t="shared" si="63"/>
        <v>230</v>
      </c>
    </row>
    <row r="141" spans="1:7" ht="45" outlineLevel="1" x14ac:dyDescent="0.25">
      <c r="A141" s="26" t="s">
        <v>740</v>
      </c>
      <c r="B141" s="17" t="s">
        <v>34</v>
      </c>
      <c r="C141" s="17" t="s">
        <v>130</v>
      </c>
      <c r="D141" s="17" t="s">
        <v>741</v>
      </c>
      <c r="E141" s="18"/>
      <c r="F141" s="79">
        <f t="shared" si="63"/>
        <v>230</v>
      </c>
      <c r="G141" s="79">
        <f t="shared" si="63"/>
        <v>230</v>
      </c>
    </row>
    <row r="142" spans="1:7" ht="45" outlineLevel="1" x14ac:dyDescent="0.25">
      <c r="A142" s="14" t="s">
        <v>18</v>
      </c>
      <c r="B142" s="17" t="s">
        <v>34</v>
      </c>
      <c r="C142" s="17" t="s">
        <v>130</v>
      </c>
      <c r="D142" s="17" t="s">
        <v>741</v>
      </c>
      <c r="E142" s="18">
        <v>200</v>
      </c>
      <c r="F142" s="84">
        <v>230</v>
      </c>
      <c r="G142" s="84">
        <v>230</v>
      </c>
    </row>
    <row r="143" spans="1:7" ht="45" outlineLevel="1" x14ac:dyDescent="0.25">
      <c r="A143" s="26" t="s">
        <v>140</v>
      </c>
      <c r="B143" s="17" t="s">
        <v>34</v>
      </c>
      <c r="C143" s="17" t="s">
        <v>130</v>
      </c>
      <c r="D143" s="17" t="s">
        <v>141</v>
      </c>
      <c r="E143" s="18"/>
      <c r="F143" s="79">
        <f t="shared" ref="F143:G143" si="64">F144</f>
        <v>13120.1</v>
      </c>
      <c r="G143" s="79">
        <f t="shared" si="64"/>
        <v>13120.1</v>
      </c>
    </row>
    <row r="144" spans="1:7" ht="45" outlineLevel="1" x14ac:dyDescent="0.25">
      <c r="A144" s="26" t="s">
        <v>142</v>
      </c>
      <c r="B144" s="17" t="s">
        <v>34</v>
      </c>
      <c r="C144" s="17" t="s">
        <v>130</v>
      </c>
      <c r="D144" s="17" t="s">
        <v>143</v>
      </c>
      <c r="E144" s="18"/>
      <c r="F144" s="79">
        <f t="shared" ref="F144:G144" si="65">F145+F147+F149</f>
        <v>13120.1</v>
      </c>
      <c r="G144" s="79">
        <f t="shared" si="65"/>
        <v>13120.1</v>
      </c>
    </row>
    <row r="145" spans="1:7" ht="90" outlineLevel="1" x14ac:dyDescent="0.25">
      <c r="A145" s="26" t="s">
        <v>144</v>
      </c>
      <c r="B145" s="17" t="s">
        <v>34</v>
      </c>
      <c r="C145" s="17" t="s">
        <v>130</v>
      </c>
      <c r="D145" s="17" t="s">
        <v>145</v>
      </c>
      <c r="E145" s="18"/>
      <c r="F145" s="79">
        <f t="shared" ref="F145:G145" si="66">F146</f>
        <v>479.2</v>
      </c>
      <c r="G145" s="79">
        <f t="shared" si="66"/>
        <v>479.2</v>
      </c>
    </row>
    <row r="146" spans="1:7" ht="45" outlineLevel="1" x14ac:dyDescent="0.25">
      <c r="A146" s="14" t="s">
        <v>18</v>
      </c>
      <c r="B146" s="17" t="s">
        <v>34</v>
      </c>
      <c r="C146" s="17" t="s">
        <v>130</v>
      </c>
      <c r="D146" s="17" t="s">
        <v>145</v>
      </c>
      <c r="E146" s="18">
        <v>200</v>
      </c>
      <c r="F146" s="84">
        <v>479.2</v>
      </c>
      <c r="G146" s="84">
        <v>479.2</v>
      </c>
    </row>
    <row r="147" spans="1:7" ht="34.5" customHeight="1" outlineLevel="1" x14ac:dyDescent="0.25">
      <c r="A147" s="14" t="s">
        <v>648</v>
      </c>
      <c r="B147" s="17" t="s">
        <v>34</v>
      </c>
      <c r="C147" s="17" t="s">
        <v>130</v>
      </c>
      <c r="D147" s="17" t="s">
        <v>649</v>
      </c>
      <c r="E147" s="18"/>
      <c r="F147" s="79">
        <f t="shared" ref="F147:G147" si="67">F148</f>
        <v>45.8</v>
      </c>
      <c r="G147" s="79">
        <f t="shared" si="67"/>
        <v>45.8</v>
      </c>
    </row>
    <row r="148" spans="1:7" ht="45" outlineLevel="1" x14ac:dyDescent="0.25">
      <c r="A148" s="14" t="s">
        <v>18</v>
      </c>
      <c r="B148" s="17" t="s">
        <v>34</v>
      </c>
      <c r="C148" s="17" t="s">
        <v>130</v>
      </c>
      <c r="D148" s="17" t="s">
        <v>649</v>
      </c>
      <c r="E148" s="18">
        <v>200</v>
      </c>
      <c r="F148" s="84">
        <v>45.8</v>
      </c>
      <c r="G148" s="84">
        <v>45.8</v>
      </c>
    </row>
    <row r="149" spans="1:7" ht="135" outlineLevel="1" x14ac:dyDescent="0.25">
      <c r="A149" s="26" t="s">
        <v>679</v>
      </c>
      <c r="B149" s="17" t="s">
        <v>34</v>
      </c>
      <c r="C149" s="17" t="s">
        <v>130</v>
      </c>
      <c r="D149" s="17" t="s">
        <v>146</v>
      </c>
      <c r="E149" s="18"/>
      <c r="F149" s="79">
        <f t="shared" ref="F149:G149" si="68">F150</f>
        <v>12595.1</v>
      </c>
      <c r="G149" s="79">
        <f t="shared" si="68"/>
        <v>12595.1</v>
      </c>
    </row>
    <row r="150" spans="1:7" outlineLevel="1" x14ac:dyDescent="0.25">
      <c r="A150" s="29" t="s">
        <v>44</v>
      </c>
      <c r="B150" s="17" t="s">
        <v>34</v>
      </c>
      <c r="C150" s="17" t="s">
        <v>130</v>
      </c>
      <c r="D150" s="17" t="s">
        <v>146</v>
      </c>
      <c r="E150" s="18">
        <v>800</v>
      </c>
      <c r="F150" s="84">
        <v>12595.1</v>
      </c>
      <c r="G150" s="84">
        <v>12595.1</v>
      </c>
    </row>
    <row r="151" spans="1:7" ht="75" outlineLevel="1" x14ac:dyDescent="0.25">
      <c r="A151" s="24" t="s">
        <v>147</v>
      </c>
      <c r="B151" s="17" t="s">
        <v>34</v>
      </c>
      <c r="C151" s="17" t="s">
        <v>130</v>
      </c>
      <c r="D151" s="17" t="s">
        <v>148</v>
      </c>
      <c r="E151" s="18"/>
      <c r="F151" s="79">
        <f t="shared" ref="F151:G151" si="69">F152+F157</f>
        <v>15809.3</v>
      </c>
      <c r="G151" s="79">
        <f t="shared" si="69"/>
        <v>15809.3</v>
      </c>
    </row>
    <row r="152" spans="1:7" ht="45" outlineLevel="1" x14ac:dyDescent="0.25">
      <c r="A152" s="24" t="s">
        <v>149</v>
      </c>
      <c r="B152" s="17" t="s">
        <v>34</v>
      </c>
      <c r="C152" s="17" t="s">
        <v>130</v>
      </c>
      <c r="D152" s="17" t="s">
        <v>150</v>
      </c>
      <c r="E152" s="18"/>
      <c r="F152" s="79">
        <f t="shared" ref="F152:G152" si="70">F153+F155</f>
        <v>7955.9</v>
      </c>
      <c r="G152" s="79">
        <f t="shared" si="70"/>
        <v>7955.9</v>
      </c>
    </row>
    <row r="153" spans="1:7" ht="60" outlineLevel="1" x14ac:dyDescent="0.25">
      <c r="A153" s="24" t="s">
        <v>151</v>
      </c>
      <c r="B153" s="17" t="s">
        <v>34</v>
      </c>
      <c r="C153" s="17" t="s">
        <v>130</v>
      </c>
      <c r="D153" s="17" t="s">
        <v>152</v>
      </c>
      <c r="E153" s="18"/>
      <c r="F153" s="79">
        <f t="shared" ref="F153:G153" si="71">F154</f>
        <v>1041</v>
      </c>
      <c r="G153" s="79">
        <f t="shared" si="71"/>
        <v>1041</v>
      </c>
    </row>
    <row r="154" spans="1:7" ht="45" outlineLevel="1" x14ac:dyDescent="0.25">
      <c r="A154" s="14" t="s">
        <v>18</v>
      </c>
      <c r="B154" s="17" t="s">
        <v>34</v>
      </c>
      <c r="C154" s="17" t="s">
        <v>130</v>
      </c>
      <c r="D154" s="17" t="s">
        <v>152</v>
      </c>
      <c r="E154" s="18">
        <v>200</v>
      </c>
      <c r="F154" s="84">
        <v>1041</v>
      </c>
      <c r="G154" s="84">
        <v>1041</v>
      </c>
    </row>
    <row r="155" spans="1:7" ht="30" outlineLevel="1" x14ac:dyDescent="0.25">
      <c r="A155" s="14" t="s">
        <v>153</v>
      </c>
      <c r="B155" s="17" t="s">
        <v>34</v>
      </c>
      <c r="C155" s="17" t="s">
        <v>130</v>
      </c>
      <c r="D155" s="17" t="s">
        <v>154</v>
      </c>
      <c r="E155" s="18"/>
      <c r="F155" s="79">
        <f t="shared" ref="F155:G155" si="72">F156</f>
        <v>6914.9</v>
      </c>
      <c r="G155" s="79">
        <f t="shared" si="72"/>
        <v>6914.9</v>
      </c>
    </row>
    <row r="156" spans="1:7" ht="45" outlineLevel="1" x14ac:dyDescent="0.25">
      <c r="A156" s="14" t="s">
        <v>18</v>
      </c>
      <c r="B156" s="17" t="s">
        <v>34</v>
      </c>
      <c r="C156" s="17" t="s">
        <v>130</v>
      </c>
      <c r="D156" s="17" t="s">
        <v>154</v>
      </c>
      <c r="E156" s="18">
        <v>200</v>
      </c>
      <c r="F156" s="84">
        <v>6914.9</v>
      </c>
      <c r="G156" s="84">
        <v>6914.9</v>
      </c>
    </row>
    <row r="157" spans="1:7" ht="45" outlineLevel="1" x14ac:dyDescent="0.25">
      <c r="A157" s="26" t="s">
        <v>155</v>
      </c>
      <c r="B157" s="17" t="s">
        <v>34</v>
      </c>
      <c r="C157" s="17" t="s">
        <v>130</v>
      </c>
      <c r="D157" s="17" t="s">
        <v>156</v>
      </c>
      <c r="E157" s="18"/>
      <c r="F157" s="79">
        <f t="shared" ref="F157:G158" si="73">F158</f>
        <v>7853.4</v>
      </c>
      <c r="G157" s="79">
        <f t="shared" si="73"/>
        <v>7853.4</v>
      </c>
    </row>
    <row r="158" spans="1:7" ht="90" outlineLevel="1" x14ac:dyDescent="0.25">
      <c r="A158" s="26" t="s">
        <v>157</v>
      </c>
      <c r="B158" s="17" t="s">
        <v>34</v>
      </c>
      <c r="C158" s="17" t="s">
        <v>130</v>
      </c>
      <c r="D158" s="17" t="s">
        <v>158</v>
      </c>
      <c r="E158" s="18"/>
      <c r="F158" s="79">
        <f t="shared" si="73"/>
        <v>7853.4</v>
      </c>
      <c r="G158" s="79">
        <f t="shared" si="73"/>
        <v>7853.4</v>
      </c>
    </row>
    <row r="159" spans="1:7" ht="45" outlineLevel="1" x14ac:dyDescent="0.25">
      <c r="A159" s="14" t="s">
        <v>18</v>
      </c>
      <c r="B159" s="17" t="s">
        <v>34</v>
      </c>
      <c r="C159" s="17" t="s">
        <v>130</v>
      </c>
      <c r="D159" s="17" t="s">
        <v>158</v>
      </c>
      <c r="E159" s="18">
        <v>200</v>
      </c>
      <c r="F159" s="84">
        <v>7853.4</v>
      </c>
      <c r="G159" s="84">
        <v>7853.4</v>
      </c>
    </row>
    <row r="160" spans="1:7" outlineLevel="1" x14ac:dyDescent="0.25">
      <c r="A160" s="24" t="s">
        <v>159</v>
      </c>
      <c r="B160" s="17" t="s">
        <v>34</v>
      </c>
      <c r="C160" s="17" t="s">
        <v>160</v>
      </c>
      <c r="D160" s="17"/>
      <c r="E160" s="18"/>
      <c r="F160" s="79">
        <f>F161+F170+F204+F227</f>
        <v>919479.70000000007</v>
      </c>
      <c r="G160" s="79">
        <f>G161+G170+G204+G227</f>
        <v>755994</v>
      </c>
    </row>
    <row r="161" spans="1:7" outlineLevel="1" x14ac:dyDescent="0.25">
      <c r="A161" s="24" t="s">
        <v>308</v>
      </c>
      <c r="B161" s="17" t="s">
        <v>34</v>
      </c>
      <c r="C161" s="17" t="s">
        <v>309</v>
      </c>
      <c r="D161" s="17"/>
      <c r="E161" s="18"/>
      <c r="F161" s="79">
        <f t="shared" ref="F161:G161" si="74">F162+F165</f>
        <v>2867.9</v>
      </c>
      <c r="G161" s="79">
        <f t="shared" si="74"/>
        <v>2867.9</v>
      </c>
    </row>
    <row r="162" spans="1:7" outlineLevel="1" x14ac:dyDescent="0.25">
      <c r="A162" s="24" t="s">
        <v>11</v>
      </c>
      <c r="B162" s="17" t="s">
        <v>34</v>
      </c>
      <c r="C162" s="17" t="s">
        <v>309</v>
      </c>
      <c r="D162" s="17" t="s">
        <v>12</v>
      </c>
      <c r="E162" s="18"/>
      <c r="F162" s="79">
        <f t="shared" ref="F162:G163" si="75">F163</f>
        <v>412</v>
      </c>
      <c r="G162" s="79">
        <f t="shared" si="75"/>
        <v>412</v>
      </c>
    </row>
    <row r="163" spans="1:7" ht="30" outlineLevel="1" x14ac:dyDescent="0.25">
      <c r="A163" s="24" t="s">
        <v>294</v>
      </c>
      <c r="B163" s="17" t="s">
        <v>34</v>
      </c>
      <c r="C163" s="17" t="s">
        <v>309</v>
      </c>
      <c r="D163" s="17" t="s">
        <v>295</v>
      </c>
      <c r="E163" s="18"/>
      <c r="F163" s="79">
        <f t="shared" si="75"/>
        <v>412</v>
      </c>
      <c r="G163" s="79">
        <f t="shared" si="75"/>
        <v>412</v>
      </c>
    </row>
    <row r="164" spans="1:7" ht="34.5" customHeight="1" outlineLevel="1" x14ac:dyDescent="0.25">
      <c r="A164" s="24" t="s">
        <v>18</v>
      </c>
      <c r="B164" s="17" t="s">
        <v>34</v>
      </c>
      <c r="C164" s="17" t="s">
        <v>309</v>
      </c>
      <c r="D164" s="17" t="s">
        <v>295</v>
      </c>
      <c r="E164" s="18">
        <v>200</v>
      </c>
      <c r="F164" s="84">
        <v>412</v>
      </c>
      <c r="G164" s="84">
        <v>412</v>
      </c>
    </row>
    <row r="165" spans="1:7" ht="90" outlineLevel="1" x14ac:dyDescent="0.25">
      <c r="A165" s="24" t="s">
        <v>187</v>
      </c>
      <c r="B165" s="17" t="s">
        <v>34</v>
      </c>
      <c r="C165" s="17" t="s">
        <v>309</v>
      </c>
      <c r="D165" s="17" t="s">
        <v>164</v>
      </c>
      <c r="E165" s="18"/>
      <c r="F165" s="79">
        <f t="shared" ref="F165:G168" si="76">F166</f>
        <v>2455.9</v>
      </c>
      <c r="G165" s="79">
        <f t="shared" si="76"/>
        <v>2455.9</v>
      </c>
    </row>
    <row r="166" spans="1:7" ht="33.75" customHeight="1" outlineLevel="1" x14ac:dyDescent="0.25">
      <c r="A166" s="24" t="s">
        <v>598</v>
      </c>
      <c r="B166" s="17" t="s">
        <v>34</v>
      </c>
      <c r="C166" s="17" t="s">
        <v>309</v>
      </c>
      <c r="D166" s="17" t="s">
        <v>599</v>
      </c>
      <c r="E166" s="18"/>
      <c r="F166" s="79">
        <f t="shared" si="76"/>
        <v>2455.9</v>
      </c>
      <c r="G166" s="79">
        <f t="shared" si="76"/>
        <v>2455.9</v>
      </c>
    </row>
    <row r="167" spans="1:7" ht="47.25" customHeight="1" outlineLevel="1" x14ac:dyDescent="0.25">
      <c r="A167" s="24" t="s">
        <v>600</v>
      </c>
      <c r="B167" s="17" t="s">
        <v>34</v>
      </c>
      <c r="C167" s="17" t="s">
        <v>309</v>
      </c>
      <c r="D167" s="17" t="s">
        <v>601</v>
      </c>
      <c r="E167" s="18"/>
      <c r="F167" s="79">
        <f t="shared" si="76"/>
        <v>2455.9</v>
      </c>
      <c r="G167" s="79">
        <f t="shared" si="76"/>
        <v>2455.9</v>
      </c>
    </row>
    <row r="168" spans="1:7" ht="33.75" customHeight="1" outlineLevel="1" x14ac:dyDescent="0.25">
      <c r="A168" s="24" t="s">
        <v>643</v>
      </c>
      <c r="B168" s="17" t="s">
        <v>34</v>
      </c>
      <c r="C168" s="17" t="s">
        <v>309</v>
      </c>
      <c r="D168" s="17" t="s">
        <v>644</v>
      </c>
      <c r="E168" s="18"/>
      <c r="F168" s="79">
        <f t="shared" si="76"/>
        <v>2455.9</v>
      </c>
      <c r="G168" s="79">
        <f t="shared" si="76"/>
        <v>2455.9</v>
      </c>
    </row>
    <row r="169" spans="1:7" ht="45" outlineLevel="1" x14ac:dyDescent="0.25">
      <c r="A169" s="24" t="s">
        <v>645</v>
      </c>
      <c r="B169" s="17" t="s">
        <v>34</v>
      </c>
      <c r="C169" s="17" t="s">
        <v>309</v>
      </c>
      <c r="D169" s="17" t="s">
        <v>644</v>
      </c>
      <c r="E169" s="18">
        <v>200</v>
      </c>
      <c r="F169" s="84">
        <v>2455.9</v>
      </c>
      <c r="G169" s="84">
        <v>2455.9</v>
      </c>
    </row>
    <row r="170" spans="1:7" outlineLevel="1" x14ac:dyDescent="0.25">
      <c r="A170" s="24" t="s">
        <v>161</v>
      </c>
      <c r="B170" s="17" t="s">
        <v>34</v>
      </c>
      <c r="C170" s="17" t="s">
        <v>162</v>
      </c>
      <c r="D170" s="17"/>
      <c r="E170" s="18"/>
      <c r="F170" s="79">
        <f t="shared" ref="F170:G171" si="77">F171</f>
        <v>658420.5</v>
      </c>
      <c r="G170" s="79">
        <f t="shared" si="77"/>
        <v>505617.2</v>
      </c>
    </row>
    <row r="171" spans="1:7" ht="90" outlineLevel="1" x14ac:dyDescent="0.25">
      <c r="A171" s="26" t="s">
        <v>163</v>
      </c>
      <c r="B171" s="17" t="s">
        <v>34</v>
      </c>
      <c r="C171" s="17" t="s">
        <v>162</v>
      </c>
      <c r="D171" s="17" t="s">
        <v>164</v>
      </c>
      <c r="E171" s="18"/>
      <c r="F171" s="79">
        <f t="shared" si="77"/>
        <v>658420.5</v>
      </c>
      <c r="G171" s="79">
        <f t="shared" si="77"/>
        <v>505617.2</v>
      </c>
    </row>
    <row r="172" spans="1:7" ht="60" outlineLevel="1" x14ac:dyDescent="0.25">
      <c r="A172" s="26" t="s">
        <v>165</v>
      </c>
      <c r="B172" s="17" t="s">
        <v>34</v>
      </c>
      <c r="C172" s="17" t="s">
        <v>162</v>
      </c>
      <c r="D172" s="17" t="s">
        <v>166</v>
      </c>
      <c r="E172" s="18"/>
      <c r="F172" s="79">
        <f t="shared" ref="F172:G172" si="78">F173+F176</f>
        <v>658420.5</v>
      </c>
      <c r="G172" s="79">
        <f t="shared" si="78"/>
        <v>505617.2</v>
      </c>
    </row>
    <row r="173" spans="1:7" ht="30" outlineLevel="1" x14ac:dyDescent="0.25">
      <c r="A173" s="30" t="s">
        <v>167</v>
      </c>
      <c r="B173" s="17" t="s">
        <v>34</v>
      </c>
      <c r="C173" s="17" t="s">
        <v>162</v>
      </c>
      <c r="D173" s="17" t="s">
        <v>168</v>
      </c>
      <c r="E173" s="18"/>
      <c r="F173" s="79">
        <f t="shared" ref="F173:G174" si="79">F174</f>
        <v>23200</v>
      </c>
      <c r="G173" s="79">
        <f t="shared" si="79"/>
        <v>23200</v>
      </c>
    </row>
    <row r="174" spans="1:7" ht="60" outlineLevel="1" x14ac:dyDescent="0.25">
      <c r="A174" s="14" t="s">
        <v>169</v>
      </c>
      <c r="B174" s="22" t="s">
        <v>34</v>
      </c>
      <c r="C174" s="22" t="s">
        <v>162</v>
      </c>
      <c r="D174" s="22" t="s">
        <v>170</v>
      </c>
      <c r="E174" s="18"/>
      <c r="F174" s="79">
        <f t="shared" si="79"/>
        <v>23200</v>
      </c>
      <c r="G174" s="79">
        <f t="shared" si="79"/>
        <v>23200</v>
      </c>
    </row>
    <row r="175" spans="1:7" ht="45" outlineLevel="1" x14ac:dyDescent="0.25">
      <c r="A175" s="26" t="s">
        <v>85</v>
      </c>
      <c r="B175" s="22" t="s">
        <v>34</v>
      </c>
      <c r="C175" s="22" t="s">
        <v>162</v>
      </c>
      <c r="D175" s="22" t="s">
        <v>170</v>
      </c>
      <c r="E175" s="18">
        <v>400</v>
      </c>
      <c r="F175" s="84">
        <v>23200</v>
      </c>
      <c r="G175" s="84">
        <v>23200</v>
      </c>
    </row>
    <row r="176" spans="1:7" ht="60" outlineLevel="1" x14ac:dyDescent="0.25">
      <c r="A176" s="26" t="s">
        <v>171</v>
      </c>
      <c r="B176" s="17" t="s">
        <v>34</v>
      </c>
      <c r="C176" s="17" t="s">
        <v>162</v>
      </c>
      <c r="D176" s="17" t="s">
        <v>172</v>
      </c>
      <c r="E176" s="18"/>
      <c r="F176" s="79">
        <f>F177+F179+F181+F183+F185+F187+F189+F192+F194+F196+F199+F201</f>
        <v>635220.5</v>
      </c>
      <c r="G176" s="79">
        <f>G177+G179+G181+G183+G185+G187+G189+G192+G194+G196+G199+G201</f>
        <v>482417.2</v>
      </c>
    </row>
    <row r="177" spans="1:7" ht="65.25" customHeight="1" outlineLevel="1" x14ac:dyDescent="0.25">
      <c r="A177" s="26" t="s">
        <v>646</v>
      </c>
      <c r="B177" s="17" t="s">
        <v>34</v>
      </c>
      <c r="C177" s="17" t="s">
        <v>162</v>
      </c>
      <c r="D177" s="17" t="s">
        <v>647</v>
      </c>
      <c r="E177" s="18"/>
      <c r="F177" s="79">
        <f t="shared" ref="F177:G177" si="80">F178</f>
        <v>105</v>
      </c>
      <c r="G177" s="79">
        <f t="shared" si="80"/>
        <v>105</v>
      </c>
    </row>
    <row r="178" spans="1:7" ht="36.75" customHeight="1" outlineLevel="1" x14ac:dyDescent="0.25">
      <c r="A178" s="26" t="s">
        <v>18</v>
      </c>
      <c r="B178" s="17" t="s">
        <v>34</v>
      </c>
      <c r="C178" s="17" t="s">
        <v>162</v>
      </c>
      <c r="D178" s="17" t="s">
        <v>647</v>
      </c>
      <c r="E178" s="18">
        <v>200</v>
      </c>
      <c r="F178" s="84">
        <v>105</v>
      </c>
      <c r="G178" s="84">
        <v>105</v>
      </c>
    </row>
    <row r="179" spans="1:7" ht="30" outlineLevel="1" x14ac:dyDescent="0.25">
      <c r="A179" s="30" t="s">
        <v>173</v>
      </c>
      <c r="B179" s="22" t="s">
        <v>34</v>
      </c>
      <c r="C179" s="22" t="s">
        <v>162</v>
      </c>
      <c r="D179" s="22" t="s">
        <v>174</v>
      </c>
      <c r="E179" s="18"/>
      <c r="F179" s="79">
        <f t="shared" ref="F179:G179" si="81">F180</f>
        <v>4131.6000000000004</v>
      </c>
      <c r="G179" s="79">
        <f t="shared" si="81"/>
        <v>4131.6000000000004</v>
      </c>
    </row>
    <row r="180" spans="1:7" ht="45" outlineLevel="1" x14ac:dyDescent="0.25">
      <c r="A180" s="30" t="s">
        <v>85</v>
      </c>
      <c r="B180" s="22" t="s">
        <v>34</v>
      </c>
      <c r="C180" s="22" t="s">
        <v>162</v>
      </c>
      <c r="D180" s="22" t="s">
        <v>174</v>
      </c>
      <c r="E180" s="18">
        <v>400</v>
      </c>
      <c r="F180" s="84">
        <v>4131.6000000000004</v>
      </c>
      <c r="G180" s="84">
        <v>4131.6000000000004</v>
      </c>
    </row>
    <row r="181" spans="1:7" ht="65.25" customHeight="1" outlineLevel="1" x14ac:dyDescent="0.25">
      <c r="A181" s="30" t="s">
        <v>692</v>
      </c>
      <c r="B181" s="22" t="s">
        <v>34</v>
      </c>
      <c r="C181" s="22" t="s">
        <v>162</v>
      </c>
      <c r="D181" s="22" t="s">
        <v>693</v>
      </c>
      <c r="E181" s="18"/>
      <c r="F181" s="79">
        <f t="shared" ref="F181:G181" si="82">F182</f>
        <v>599.79999999999995</v>
      </c>
      <c r="G181" s="79">
        <f t="shared" si="82"/>
        <v>599.79999999999995</v>
      </c>
    </row>
    <row r="182" spans="1:7" ht="45" outlineLevel="1" x14ac:dyDescent="0.25">
      <c r="A182" s="30" t="s">
        <v>85</v>
      </c>
      <c r="B182" s="22" t="s">
        <v>34</v>
      </c>
      <c r="C182" s="22" t="s">
        <v>162</v>
      </c>
      <c r="D182" s="22" t="s">
        <v>693</v>
      </c>
      <c r="E182" s="18">
        <v>400</v>
      </c>
      <c r="F182" s="84">
        <v>599.79999999999995</v>
      </c>
      <c r="G182" s="84">
        <v>599.79999999999995</v>
      </c>
    </row>
    <row r="183" spans="1:7" ht="60" outlineLevel="1" x14ac:dyDescent="0.25">
      <c r="A183" s="30" t="s">
        <v>175</v>
      </c>
      <c r="B183" s="22" t="s">
        <v>34</v>
      </c>
      <c r="C183" s="22" t="s">
        <v>162</v>
      </c>
      <c r="D183" s="22" t="s">
        <v>176</v>
      </c>
      <c r="E183" s="18"/>
      <c r="F183" s="79">
        <f t="shared" ref="F183:G183" si="83">F184</f>
        <v>19461.099999999999</v>
      </c>
      <c r="G183" s="79">
        <f t="shared" si="83"/>
        <v>19461.099999999999</v>
      </c>
    </row>
    <row r="184" spans="1:7" ht="45" outlineLevel="1" x14ac:dyDescent="0.25">
      <c r="A184" s="30" t="s">
        <v>85</v>
      </c>
      <c r="B184" s="22" t="s">
        <v>34</v>
      </c>
      <c r="C184" s="22" t="s">
        <v>162</v>
      </c>
      <c r="D184" s="22" t="s">
        <v>176</v>
      </c>
      <c r="E184" s="18">
        <v>400</v>
      </c>
      <c r="F184" s="84">
        <v>19461.099999999999</v>
      </c>
      <c r="G184" s="84">
        <v>19461.099999999999</v>
      </c>
    </row>
    <row r="185" spans="1:7" ht="60" outlineLevel="1" x14ac:dyDescent="0.25">
      <c r="A185" s="30" t="s">
        <v>177</v>
      </c>
      <c r="B185" s="22" t="s">
        <v>34</v>
      </c>
      <c r="C185" s="22" t="s">
        <v>162</v>
      </c>
      <c r="D185" s="22" t="s">
        <v>178</v>
      </c>
      <c r="E185" s="18"/>
      <c r="F185" s="79">
        <f t="shared" ref="F185:G185" si="84">F186</f>
        <v>599</v>
      </c>
      <c r="G185" s="79">
        <f t="shared" si="84"/>
        <v>599</v>
      </c>
    </row>
    <row r="186" spans="1:7" ht="45" outlineLevel="1" x14ac:dyDescent="0.25">
      <c r="A186" s="30" t="s">
        <v>85</v>
      </c>
      <c r="B186" s="22" t="s">
        <v>34</v>
      </c>
      <c r="C186" s="22" t="s">
        <v>162</v>
      </c>
      <c r="D186" s="22" t="s">
        <v>178</v>
      </c>
      <c r="E186" s="18">
        <v>400</v>
      </c>
      <c r="F186" s="84">
        <v>599</v>
      </c>
      <c r="G186" s="84">
        <v>599</v>
      </c>
    </row>
    <row r="187" spans="1:7" ht="60" outlineLevel="1" x14ac:dyDescent="0.25">
      <c r="A187" s="11" t="s">
        <v>686</v>
      </c>
      <c r="B187" s="17" t="s">
        <v>34</v>
      </c>
      <c r="C187" s="17" t="s">
        <v>162</v>
      </c>
      <c r="D187" s="17" t="s">
        <v>687</v>
      </c>
      <c r="E187" s="18"/>
      <c r="F187" s="79">
        <f t="shared" ref="F187:G187" si="85">F188</f>
        <v>1011</v>
      </c>
      <c r="G187" s="79">
        <f t="shared" si="85"/>
        <v>1011</v>
      </c>
    </row>
    <row r="188" spans="1:7" ht="45" outlineLevel="1" x14ac:dyDescent="0.25">
      <c r="A188" s="11" t="s">
        <v>18</v>
      </c>
      <c r="B188" s="17" t="s">
        <v>34</v>
      </c>
      <c r="C188" s="17" t="s">
        <v>162</v>
      </c>
      <c r="D188" s="17" t="s">
        <v>687</v>
      </c>
      <c r="E188" s="18">
        <v>200</v>
      </c>
      <c r="F188" s="84">
        <v>1011</v>
      </c>
      <c r="G188" s="84">
        <v>1011</v>
      </c>
    </row>
    <row r="189" spans="1:7" ht="60" outlineLevel="1" x14ac:dyDescent="0.25">
      <c r="A189" s="30" t="s">
        <v>690</v>
      </c>
      <c r="B189" s="22" t="s">
        <v>34</v>
      </c>
      <c r="C189" s="22" t="s">
        <v>162</v>
      </c>
      <c r="D189" s="22" t="s">
        <v>691</v>
      </c>
      <c r="E189" s="18"/>
      <c r="F189" s="79">
        <f t="shared" ref="F189:G189" si="86">F191+F190</f>
        <v>30.3</v>
      </c>
      <c r="G189" s="79">
        <f t="shared" si="86"/>
        <v>30.3</v>
      </c>
    </row>
    <row r="190" spans="1:7" ht="45" outlineLevel="1" x14ac:dyDescent="0.25">
      <c r="A190" s="11" t="s">
        <v>18</v>
      </c>
      <c r="B190" s="22" t="s">
        <v>34</v>
      </c>
      <c r="C190" s="22" t="s">
        <v>162</v>
      </c>
      <c r="D190" s="22" t="s">
        <v>691</v>
      </c>
      <c r="E190" s="18">
        <v>200</v>
      </c>
      <c r="F190" s="84">
        <v>20</v>
      </c>
      <c r="G190" s="84">
        <v>20</v>
      </c>
    </row>
    <row r="191" spans="1:7" ht="45" outlineLevel="1" x14ac:dyDescent="0.25">
      <c r="A191" s="30" t="s">
        <v>85</v>
      </c>
      <c r="B191" s="22" t="s">
        <v>34</v>
      </c>
      <c r="C191" s="22" t="s">
        <v>162</v>
      </c>
      <c r="D191" s="22" t="s">
        <v>691</v>
      </c>
      <c r="E191" s="18">
        <v>400</v>
      </c>
      <c r="F191" s="84">
        <v>10.3</v>
      </c>
      <c r="G191" s="84">
        <v>10.3</v>
      </c>
    </row>
    <row r="192" spans="1:7" ht="105" outlineLevel="1" x14ac:dyDescent="0.25">
      <c r="A192" s="24" t="s">
        <v>179</v>
      </c>
      <c r="B192" s="22" t="s">
        <v>34</v>
      </c>
      <c r="C192" s="22" t="s">
        <v>162</v>
      </c>
      <c r="D192" s="22" t="s">
        <v>180</v>
      </c>
      <c r="E192" s="18"/>
      <c r="F192" s="79">
        <f t="shared" ref="F192:G192" si="87">F193</f>
        <v>10000</v>
      </c>
      <c r="G192" s="79">
        <f t="shared" si="87"/>
        <v>0</v>
      </c>
    </row>
    <row r="193" spans="1:7" ht="45" outlineLevel="1" x14ac:dyDescent="0.25">
      <c r="A193" s="30" t="s">
        <v>85</v>
      </c>
      <c r="B193" s="22" t="s">
        <v>34</v>
      </c>
      <c r="C193" s="22" t="s">
        <v>162</v>
      </c>
      <c r="D193" s="22" t="s">
        <v>180</v>
      </c>
      <c r="E193" s="18">
        <v>400</v>
      </c>
      <c r="F193" s="84">
        <v>10000</v>
      </c>
      <c r="G193" s="84">
        <v>0</v>
      </c>
    </row>
    <row r="194" spans="1:7" ht="109.5" customHeight="1" outlineLevel="1" x14ac:dyDescent="0.25">
      <c r="A194" s="26" t="s">
        <v>667</v>
      </c>
      <c r="B194" s="17" t="s">
        <v>34</v>
      </c>
      <c r="C194" s="17" t="s">
        <v>162</v>
      </c>
      <c r="D194" s="17" t="s">
        <v>680</v>
      </c>
      <c r="E194" s="18"/>
      <c r="F194" s="79">
        <f>F195</f>
        <v>180000</v>
      </c>
      <c r="G194" s="79">
        <f>G195</f>
        <v>180000</v>
      </c>
    </row>
    <row r="195" spans="1:7" outlineLevel="1" x14ac:dyDescent="0.25">
      <c r="A195" s="16" t="s">
        <v>44</v>
      </c>
      <c r="B195" s="17" t="s">
        <v>34</v>
      </c>
      <c r="C195" s="17" t="s">
        <v>162</v>
      </c>
      <c r="D195" s="17" t="s">
        <v>680</v>
      </c>
      <c r="E195" s="18">
        <v>800</v>
      </c>
      <c r="F195" s="84">
        <v>180000</v>
      </c>
      <c r="G195" s="84">
        <v>180000</v>
      </c>
    </row>
    <row r="196" spans="1:7" ht="45" outlineLevel="1" x14ac:dyDescent="0.25">
      <c r="A196" s="27" t="s">
        <v>181</v>
      </c>
      <c r="B196" s="22" t="s">
        <v>34</v>
      </c>
      <c r="C196" s="22" t="s">
        <v>162</v>
      </c>
      <c r="D196" s="22" t="s">
        <v>182</v>
      </c>
      <c r="E196" s="18"/>
      <c r="F196" s="79">
        <f t="shared" ref="F196:G196" si="88">F197+F198</f>
        <v>386124.10000000003</v>
      </c>
      <c r="G196" s="79">
        <f t="shared" si="88"/>
        <v>244851.8</v>
      </c>
    </row>
    <row r="197" spans="1:7" ht="45" outlineLevel="1" x14ac:dyDescent="0.25">
      <c r="A197" s="14" t="s">
        <v>18</v>
      </c>
      <c r="B197" s="22" t="s">
        <v>34</v>
      </c>
      <c r="C197" s="22" t="s">
        <v>162</v>
      </c>
      <c r="D197" s="22" t="s">
        <v>182</v>
      </c>
      <c r="E197" s="18">
        <v>200</v>
      </c>
      <c r="F197" s="84">
        <v>49135.4</v>
      </c>
      <c r="G197" s="84">
        <v>49001.7</v>
      </c>
    </row>
    <row r="198" spans="1:7" ht="45" outlineLevel="1" x14ac:dyDescent="0.25">
      <c r="A198" s="26" t="s">
        <v>85</v>
      </c>
      <c r="B198" s="22" t="s">
        <v>34</v>
      </c>
      <c r="C198" s="22" t="s">
        <v>162</v>
      </c>
      <c r="D198" s="22" t="s">
        <v>182</v>
      </c>
      <c r="E198" s="18">
        <v>400</v>
      </c>
      <c r="F198" s="84">
        <v>336988.7</v>
      </c>
      <c r="G198" s="84">
        <v>195850.1</v>
      </c>
    </row>
    <row r="199" spans="1:7" ht="75" outlineLevel="1" x14ac:dyDescent="0.25">
      <c r="A199" s="26" t="s">
        <v>183</v>
      </c>
      <c r="B199" s="22" t="s">
        <v>34</v>
      </c>
      <c r="C199" s="22" t="s">
        <v>162</v>
      </c>
      <c r="D199" s="22" t="s">
        <v>184</v>
      </c>
      <c r="E199" s="18"/>
      <c r="F199" s="79">
        <f t="shared" ref="F199:G199" si="89">F200</f>
        <v>140.4</v>
      </c>
      <c r="G199" s="79">
        <f t="shared" si="89"/>
        <v>140.4</v>
      </c>
    </row>
    <row r="200" spans="1:7" ht="45" outlineLevel="1" x14ac:dyDescent="0.25">
      <c r="A200" s="26" t="s">
        <v>85</v>
      </c>
      <c r="B200" s="22" t="s">
        <v>34</v>
      </c>
      <c r="C200" s="22" t="s">
        <v>162</v>
      </c>
      <c r="D200" s="22" t="s">
        <v>184</v>
      </c>
      <c r="E200" s="18">
        <v>400</v>
      </c>
      <c r="F200" s="84">
        <v>140.4</v>
      </c>
      <c r="G200" s="84">
        <v>140.4</v>
      </c>
    </row>
    <row r="201" spans="1:7" ht="150" outlineLevel="1" x14ac:dyDescent="0.25">
      <c r="A201" s="26" t="s">
        <v>696</v>
      </c>
      <c r="B201" s="22" t="s">
        <v>34</v>
      </c>
      <c r="C201" s="22" t="s">
        <v>162</v>
      </c>
      <c r="D201" s="22" t="s">
        <v>697</v>
      </c>
      <c r="E201" s="18"/>
      <c r="F201" s="79">
        <f t="shared" ref="F201:G201" si="90">F202+F203</f>
        <v>33018.200000000004</v>
      </c>
      <c r="G201" s="79">
        <f t="shared" si="90"/>
        <v>31487.200000000001</v>
      </c>
    </row>
    <row r="202" spans="1:7" ht="45" outlineLevel="1" x14ac:dyDescent="0.25">
      <c r="A202" s="14" t="s">
        <v>18</v>
      </c>
      <c r="B202" s="22" t="s">
        <v>34</v>
      </c>
      <c r="C202" s="22" t="s">
        <v>162</v>
      </c>
      <c r="D202" s="22" t="s">
        <v>697</v>
      </c>
      <c r="E202" s="18">
        <v>200</v>
      </c>
      <c r="F202" s="84">
        <v>32954.9</v>
      </c>
      <c r="G202" s="84">
        <v>31423.9</v>
      </c>
    </row>
    <row r="203" spans="1:7" ht="45" outlineLevel="1" x14ac:dyDescent="0.25">
      <c r="A203" s="26" t="s">
        <v>85</v>
      </c>
      <c r="B203" s="22" t="s">
        <v>34</v>
      </c>
      <c r="C203" s="22" t="s">
        <v>162</v>
      </c>
      <c r="D203" s="22" t="s">
        <v>697</v>
      </c>
      <c r="E203" s="18">
        <v>400</v>
      </c>
      <c r="F203" s="84">
        <v>63.3</v>
      </c>
      <c r="G203" s="84">
        <v>63.3</v>
      </c>
    </row>
    <row r="204" spans="1:7" outlineLevel="1" x14ac:dyDescent="0.25">
      <c r="A204" s="24" t="s">
        <v>185</v>
      </c>
      <c r="B204" s="17" t="s">
        <v>34</v>
      </c>
      <c r="C204" s="17" t="s">
        <v>186</v>
      </c>
      <c r="D204" s="17"/>
      <c r="E204" s="18"/>
      <c r="F204" s="79">
        <f>F205+F221</f>
        <v>146506.70000000001</v>
      </c>
      <c r="G204" s="79">
        <f>G205+G221</f>
        <v>136055.20000000001</v>
      </c>
    </row>
    <row r="205" spans="1:7" ht="90" outlineLevel="1" x14ac:dyDescent="0.25">
      <c r="A205" s="35" t="s">
        <v>187</v>
      </c>
      <c r="B205" s="17" t="s">
        <v>34</v>
      </c>
      <c r="C205" s="17" t="s">
        <v>186</v>
      </c>
      <c r="D205" s="17" t="s">
        <v>164</v>
      </c>
      <c r="E205" s="18"/>
      <c r="F205" s="79">
        <f t="shared" ref="F205:G205" si="91">F206</f>
        <v>36483.9</v>
      </c>
      <c r="G205" s="79">
        <f t="shared" si="91"/>
        <v>28529.9</v>
      </c>
    </row>
    <row r="206" spans="1:7" ht="30" outlineLevel="1" x14ac:dyDescent="0.25">
      <c r="A206" s="35" t="s">
        <v>188</v>
      </c>
      <c r="B206" s="17" t="s">
        <v>34</v>
      </c>
      <c r="C206" s="17" t="s">
        <v>186</v>
      </c>
      <c r="D206" s="17" t="s">
        <v>189</v>
      </c>
      <c r="E206" s="18"/>
      <c r="F206" s="79">
        <f>F207+F218</f>
        <v>36483.9</v>
      </c>
      <c r="G206" s="79">
        <f>G207+G218</f>
        <v>28529.9</v>
      </c>
    </row>
    <row r="207" spans="1:7" ht="45" outlineLevel="1" x14ac:dyDescent="0.25">
      <c r="A207" s="35" t="s">
        <v>335</v>
      </c>
      <c r="B207" s="17" t="s">
        <v>34</v>
      </c>
      <c r="C207" s="17" t="s">
        <v>186</v>
      </c>
      <c r="D207" s="17" t="s">
        <v>336</v>
      </c>
      <c r="E207" s="18"/>
      <c r="F207" s="79">
        <f>F208+F210+F212+F214+F216</f>
        <v>35899</v>
      </c>
      <c r="G207" s="79">
        <f>G208+G210+G212+G214+G216</f>
        <v>27945</v>
      </c>
    </row>
    <row r="208" spans="1:7" outlineLevel="1" x14ac:dyDescent="0.25">
      <c r="A208" s="35" t="s">
        <v>689</v>
      </c>
      <c r="B208" s="17" t="s">
        <v>34</v>
      </c>
      <c r="C208" s="17" t="s">
        <v>186</v>
      </c>
      <c r="D208" s="17" t="s">
        <v>688</v>
      </c>
      <c r="E208" s="18"/>
      <c r="F208" s="80">
        <f t="shared" ref="F208:G208" si="92">F209</f>
        <v>29929.3</v>
      </c>
      <c r="G208" s="80">
        <f t="shared" si="92"/>
        <v>25765</v>
      </c>
    </row>
    <row r="209" spans="1:7" ht="45" outlineLevel="1" x14ac:dyDescent="0.25">
      <c r="A209" s="14" t="s">
        <v>18</v>
      </c>
      <c r="B209" s="17" t="s">
        <v>34</v>
      </c>
      <c r="C209" s="17" t="s">
        <v>186</v>
      </c>
      <c r="D209" s="17" t="s">
        <v>688</v>
      </c>
      <c r="E209" s="18">
        <v>200</v>
      </c>
      <c r="F209" s="84">
        <v>29929.3</v>
      </c>
      <c r="G209" s="84">
        <v>25765</v>
      </c>
    </row>
    <row r="210" spans="1:7" ht="53.25" customHeight="1" outlineLevel="1" x14ac:dyDescent="0.25">
      <c r="A210" s="76" t="s">
        <v>732</v>
      </c>
      <c r="B210" s="17" t="s">
        <v>34</v>
      </c>
      <c r="C210" s="17" t="s">
        <v>186</v>
      </c>
      <c r="D210" s="17" t="s">
        <v>735</v>
      </c>
      <c r="E210" s="18"/>
      <c r="F210" s="79">
        <f>F211</f>
        <v>3571.4</v>
      </c>
      <c r="G210" s="79">
        <f>G211</f>
        <v>0</v>
      </c>
    </row>
    <row r="211" spans="1:7" ht="45" outlineLevel="1" x14ac:dyDescent="0.25">
      <c r="A211" s="30" t="s">
        <v>85</v>
      </c>
      <c r="B211" s="17" t="s">
        <v>34</v>
      </c>
      <c r="C211" s="17" t="s">
        <v>186</v>
      </c>
      <c r="D211" s="17" t="s">
        <v>735</v>
      </c>
      <c r="E211" s="18">
        <v>400</v>
      </c>
      <c r="F211" s="84">
        <v>3571.4</v>
      </c>
      <c r="G211" s="84">
        <v>0</v>
      </c>
    </row>
    <row r="212" spans="1:7" ht="60" outlineLevel="1" x14ac:dyDescent="0.25">
      <c r="A212" s="76" t="s">
        <v>747</v>
      </c>
      <c r="B212" s="17" t="s">
        <v>34</v>
      </c>
      <c r="C212" s="17" t="s">
        <v>186</v>
      </c>
      <c r="D212" s="17" t="s">
        <v>736</v>
      </c>
      <c r="E212" s="18"/>
      <c r="F212" s="79">
        <f t="shared" ref="F212:G212" si="93">F213</f>
        <v>350</v>
      </c>
      <c r="G212" s="79">
        <f t="shared" si="93"/>
        <v>350</v>
      </c>
    </row>
    <row r="213" spans="1:7" ht="45" outlineLevel="1" x14ac:dyDescent="0.25">
      <c r="A213" s="14" t="s">
        <v>18</v>
      </c>
      <c r="B213" s="17" t="s">
        <v>34</v>
      </c>
      <c r="C213" s="17" t="s">
        <v>186</v>
      </c>
      <c r="D213" s="17" t="s">
        <v>736</v>
      </c>
      <c r="E213" s="18">
        <v>200</v>
      </c>
      <c r="F213" s="84">
        <v>350</v>
      </c>
      <c r="G213" s="84">
        <v>350</v>
      </c>
    </row>
    <row r="214" spans="1:7" ht="60" outlineLevel="1" x14ac:dyDescent="0.25">
      <c r="A214" s="76" t="s">
        <v>733</v>
      </c>
      <c r="B214" s="17" t="s">
        <v>34</v>
      </c>
      <c r="C214" s="17" t="s">
        <v>186</v>
      </c>
      <c r="D214" s="17" t="s">
        <v>737</v>
      </c>
      <c r="E214" s="18"/>
      <c r="F214" s="79">
        <f t="shared" ref="F214:G214" si="94">F215</f>
        <v>260</v>
      </c>
      <c r="G214" s="79">
        <f t="shared" si="94"/>
        <v>260</v>
      </c>
    </row>
    <row r="215" spans="1:7" ht="45" outlineLevel="1" x14ac:dyDescent="0.25">
      <c r="A215" s="14" t="s">
        <v>18</v>
      </c>
      <c r="B215" s="17" t="s">
        <v>34</v>
      </c>
      <c r="C215" s="17" t="s">
        <v>186</v>
      </c>
      <c r="D215" s="17" t="s">
        <v>737</v>
      </c>
      <c r="E215" s="18">
        <v>200</v>
      </c>
      <c r="F215" s="84">
        <v>260</v>
      </c>
      <c r="G215" s="84">
        <v>260</v>
      </c>
    </row>
    <row r="216" spans="1:7" ht="30" outlineLevel="1" x14ac:dyDescent="0.25">
      <c r="A216" s="76" t="s">
        <v>734</v>
      </c>
      <c r="B216" s="17" t="s">
        <v>34</v>
      </c>
      <c r="C216" s="17" t="s">
        <v>186</v>
      </c>
      <c r="D216" s="17" t="s">
        <v>344</v>
      </c>
      <c r="E216" s="18"/>
      <c r="F216" s="79">
        <f t="shared" ref="F216:G216" si="95">F217</f>
        <v>1788.3</v>
      </c>
      <c r="G216" s="79">
        <f t="shared" si="95"/>
        <v>1570</v>
      </c>
    </row>
    <row r="217" spans="1:7" ht="45" outlineLevel="1" x14ac:dyDescent="0.25">
      <c r="A217" s="14" t="s">
        <v>18</v>
      </c>
      <c r="B217" s="17" t="s">
        <v>34</v>
      </c>
      <c r="C217" s="17" t="s">
        <v>186</v>
      </c>
      <c r="D217" s="17" t="s">
        <v>344</v>
      </c>
      <c r="E217" s="18">
        <v>200</v>
      </c>
      <c r="F217" s="84">
        <v>1788.3</v>
      </c>
      <c r="G217" s="84">
        <v>1570</v>
      </c>
    </row>
    <row r="218" spans="1:7" ht="45" outlineLevel="1" x14ac:dyDescent="0.25">
      <c r="A218" s="14" t="s">
        <v>190</v>
      </c>
      <c r="B218" s="17" t="s">
        <v>34</v>
      </c>
      <c r="C218" s="17" t="s">
        <v>186</v>
      </c>
      <c r="D218" s="17" t="s">
        <v>191</v>
      </c>
      <c r="E218" s="18"/>
      <c r="F218" s="79">
        <f t="shared" ref="F218:G219" si="96">F219</f>
        <v>584.9</v>
      </c>
      <c r="G218" s="79">
        <f t="shared" si="96"/>
        <v>584.9</v>
      </c>
    </row>
    <row r="219" spans="1:7" ht="30" outlineLevel="1" x14ac:dyDescent="0.25">
      <c r="A219" s="14" t="s">
        <v>192</v>
      </c>
      <c r="B219" s="17" t="s">
        <v>34</v>
      </c>
      <c r="C219" s="17" t="s">
        <v>186</v>
      </c>
      <c r="D219" s="17" t="s">
        <v>193</v>
      </c>
      <c r="E219" s="18"/>
      <c r="F219" s="79">
        <f t="shared" si="96"/>
        <v>584.9</v>
      </c>
      <c r="G219" s="79">
        <f t="shared" si="96"/>
        <v>584.9</v>
      </c>
    </row>
    <row r="220" spans="1:7" ht="45" outlineLevel="1" x14ac:dyDescent="0.25">
      <c r="A220" s="14" t="s">
        <v>18</v>
      </c>
      <c r="B220" s="17" t="s">
        <v>34</v>
      </c>
      <c r="C220" s="17" t="s">
        <v>186</v>
      </c>
      <c r="D220" s="17" t="s">
        <v>193</v>
      </c>
      <c r="E220" s="18">
        <v>200</v>
      </c>
      <c r="F220" s="84">
        <v>584.9</v>
      </c>
      <c r="G220" s="84">
        <v>584.9</v>
      </c>
    </row>
    <row r="221" spans="1:7" ht="60" outlineLevel="1" x14ac:dyDescent="0.25">
      <c r="A221" s="14" t="s">
        <v>194</v>
      </c>
      <c r="B221" s="17" t="s">
        <v>34</v>
      </c>
      <c r="C221" s="17" t="s">
        <v>186</v>
      </c>
      <c r="D221" s="17" t="s">
        <v>195</v>
      </c>
      <c r="E221" s="18"/>
      <c r="F221" s="79">
        <f t="shared" ref="F221:G221" si="97">F222</f>
        <v>110022.8</v>
      </c>
      <c r="G221" s="79">
        <f t="shared" si="97"/>
        <v>107525.3</v>
      </c>
    </row>
    <row r="222" spans="1:7" ht="45" outlineLevel="1" x14ac:dyDescent="0.25">
      <c r="A222" s="14" t="s">
        <v>196</v>
      </c>
      <c r="B222" s="17" t="s">
        <v>34</v>
      </c>
      <c r="C222" s="17" t="s">
        <v>186</v>
      </c>
      <c r="D222" s="17" t="s">
        <v>197</v>
      </c>
      <c r="E222" s="18"/>
      <c r="F222" s="79">
        <f t="shared" ref="F222:G222" si="98">F223+F225</f>
        <v>110022.8</v>
      </c>
      <c r="G222" s="79">
        <f t="shared" si="98"/>
        <v>107525.3</v>
      </c>
    </row>
    <row r="223" spans="1:7" ht="30" outlineLevel="1" x14ac:dyDescent="0.25">
      <c r="A223" s="14" t="s">
        <v>198</v>
      </c>
      <c r="B223" s="17" t="s">
        <v>34</v>
      </c>
      <c r="C223" s="17" t="s">
        <v>186</v>
      </c>
      <c r="D223" s="17" t="s">
        <v>199</v>
      </c>
      <c r="E223" s="18"/>
      <c r="F223" s="79">
        <f t="shared" ref="F223:G223" si="99">F224</f>
        <v>102317</v>
      </c>
      <c r="G223" s="79">
        <f t="shared" si="99"/>
        <v>102317</v>
      </c>
    </row>
    <row r="224" spans="1:7" ht="45" outlineLevel="1" x14ac:dyDescent="0.25">
      <c r="A224" s="14" t="s">
        <v>18</v>
      </c>
      <c r="B224" s="17" t="s">
        <v>34</v>
      </c>
      <c r="C224" s="17" t="s">
        <v>186</v>
      </c>
      <c r="D224" s="17" t="s">
        <v>199</v>
      </c>
      <c r="E224" s="18">
        <v>200</v>
      </c>
      <c r="F224" s="84">
        <v>102317</v>
      </c>
      <c r="G224" s="84">
        <v>102317</v>
      </c>
    </row>
    <row r="225" spans="1:7" ht="30" outlineLevel="1" x14ac:dyDescent="0.25">
      <c r="A225" s="14" t="s">
        <v>198</v>
      </c>
      <c r="B225" s="17" t="s">
        <v>34</v>
      </c>
      <c r="C225" s="17" t="s">
        <v>186</v>
      </c>
      <c r="D225" s="17" t="s">
        <v>731</v>
      </c>
      <c r="E225" s="18"/>
      <c r="F225" s="79">
        <f t="shared" ref="F225:G225" si="100">F226</f>
        <v>7705.8</v>
      </c>
      <c r="G225" s="79">
        <f t="shared" si="100"/>
        <v>5208.3</v>
      </c>
    </row>
    <row r="226" spans="1:7" ht="45" outlineLevel="1" x14ac:dyDescent="0.25">
      <c r="A226" s="14" t="s">
        <v>18</v>
      </c>
      <c r="B226" s="17" t="s">
        <v>34</v>
      </c>
      <c r="C226" s="17" t="s">
        <v>186</v>
      </c>
      <c r="D226" s="17" t="s">
        <v>731</v>
      </c>
      <c r="E226" s="18">
        <v>200</v>
      </c>
      <c r="F226" s="84">
        <v>7705.8</v>
      </c>
      <c r="G226" s="84">
        <v>5208.3</v>
      </c>
    </row>
    <row r="227" spans="1:7" ht="30" outlineLevel="1" x14ac:dyDescent="0.25">
      <c r="A227" s="24" t="s">
        <v>200</v>
      </c>
      <c r="B227" s="17" t="s">
        <v>34</v>
      </c>
      <c r="C227" s="17" t="s">
        <v>201</v>
      </c>
      <c r="D227" s="17"/>
      <c r="E227" s="18"/>
      <c r="F227" s="79">
        <f t="shared" ref="F227:G229" si="101">F228</f>
        <v>111684.6</v>
      </c>
      <c r="G227" s="79">
        <f t="shared" si="101"/>
        <v>111453.7</v>
      </c>
    </row>
    <row r="228" spans="1:7" ht="75" outlineLevel="1" x14ac:dyDescent="0.25">
      <c r="A228" s="24" t="s">
        <v>202</v>
      </c>
      <c r="B228" s="17" t="s">
        <v>34</v>
      </c>
      <c r="C228" s="17" t="s">
        <v>201</v>
      </c>
      <c r="D228" s="17" t="s">
        <v>148</v>
      </c>
      <c r="E228" s="18"/>
      <c r="F228" s="79">
        <f t="shared" si="101"/>
        <v>111684.6</v>
      </c>
      <c r="G228" s="79">
        <f t="shared" si="101"/>
        <v>111453.7</v>
      </c>
    </row>
    <row r="229" spans="1:7" ht="75" outlineLevel="1" x14ac:dyDescent="0.25">
      <c r="A229" s="24" t="s">
        <v>203</v>
      </c>
      <c r="B229" s="17" t="s">
        <v>34</v>
      </c>
      <c r="C229" s="17" t="s">
        <v>201</v>
      </c>
      <c r="D229" s="17" t="s">
        <v>204</v>
      </c>
      <c r="E229" s="18"/>
      <c r="F229" s="79">
        <f t="shared" si="101"/>
        <v>111684.6</v>
      </c>
      <c r="G229" s="79">
        <f t="shared" si="101"/>
        <v>111453.7</v>
      </c>
    </row>
    <row r="230" spans="1:7" ht="60" outlineLevel="1" x14ac:dyDescent="0.25">
      <c r="A230" s="26" t="s">
        <v>205</v>
      </c>
      <c r="B230" s="17" t="s">
        <v>34</v>
      </c>
      <c r="C230" s="17" t="s">
        <v>201</v>
      </c>
      <c r="D230" s="17" t="s">
        <v>206</v>
      </c>
      <c r="E230" s="18"/>
      <c r="F230" s="79">
        <f t="shared" ref="F230:G230" si="102">F231+F232+F233</f>
        <v>111684.6</v>
      </c>
      <c r="G230" s="79">
        <f t="shared" si="102"/>
        <v>111453.7</v>
      </c>
    </row>
    <row r="231" spans="1:7" ht="90" outlineLevel="1" x14ac:dyDescent="0.25">
      <c r="A231" s="26" t="s">
        <v>15</v>
      </c>
      <c r="B231" s="17" t="s">
        <v>34</v>
      </c>
      <c r="C231" s="17" t="s">
        <v>201</v>
      </c>
      <c r="D231" s="17" t="s">
        <v>206</v>
      </c>
      <c r="E231" s="18">
        <v>100</v>
      </c>
      <c r="F231" s="84">
        <v>89798.6</v>
      </c>
      <c r="G231" s="84">
        <v>89725.3</v>
      </c>
    </row>
    <row r="232" spans="1:7" ht="45" outlineLevel="1" x14ac:dyDescent="0.25">
      <c r="A232" s="14" t="s">
        <v>18</v>
      </c>
      <c r="B232" s="17" t="s">
        <v>34</v>
      </c>
      <c r="C232" s="17" t="s">
        <v>201</v>
      </c>
      <c r="D232" s="17" t="s">
        <v>206</v>
      </c>
      <c r="E232" s="18">
        <v>200</v>
      </c>
      <c r="F232" s="84">
        <v>5036.3999999999996</v>
      </c>
      <c r="G232" s="84">
        <v>4888.8999999999996</v>
      </c>
    </row>
    <row r="233" spans="1:7" outlineLevel="1" x14ac:dyDescent="0.25">
      <c r="A233" s="16" t="s">
        <v>44</v>
      </c>
      <c r="B233" s="17" t="s">
        <v>34</v>
      </c>
      <c r="C233" s="17" t="s">
        <v>201</v>
      </c>
      <c r="D233" s="17" t="s">
        <v>206</v>
      </c>
      <c r="E233" s="18">
        <v>800</v>
      </c>
      <c r="F233" s="84">
        <v>16849.599999999999</v>
      </c>
      <c r="G233" s="84">
        <v>16839.5</v>
      </c>
    </row>
    <row r="234" spans="1:7" outlineLevel="1" x14ac:dyDescent="0.25">
      <c r="A234" s="16" t="s">
        <v>207</v>
      </c>
      <c r="B234" s="9" t="s">
        <v>34</v>
      </c>
      <c r="C234" s="9" t="s">
        <v>208</v>
      </c>
      <c r="D234" s="9"/>
      <c r="E234" s="10"/>
      <c r="F234" s="79">
        <f t="shared" ref="F234:G235" si="103">F235</f>
        <v>37818.600000000006</v>
      </c>
      <c r="G234" s="79">
        <f t="shared" si="103"/>
        <v>37818.600000000006</v>
      </c>
    </row>
    <row r="235" spans="1:7" outlineLevel="1" x14ac:dyDescent="0.25">
      <c r="A235" s="14" t="s">
        <v>209</v>
      </c>
      <c r="B235" s="9" t="s">
        <v>34</v>
      </c>
      <c r="C235" s="9" t="s">
        <v>210</v>
      </c>
      <c r="D235" s="9"/>
      <c r="E235" s="9"/>
      <c r="F235" s="79">
        <f t="shared" si="103"/>
        <v>37818.600000000006</v>
      </c>
      <c r="G235" s="79">
        <f t="shared" si="103"/>
        <v>37818.600000000006</v>
      </c>
    </row>
    <row r="236" spans="1:7" ht="45" outlineLevel="1" x14ac:dyDescent="0.25">
      <c r="A236" s="14" t="s">
        <v>211</v>
      </c>
      <c r="B236" s="9" t="s">
        <v>34</v>
      </c>
      <c r="C236" s="9" t="s">
        <v>210</v>
      </c>
      <c r="D236" s="9" t="s">
        <v>212</v>
      </c>
      <c r="E236" s="9"/>
      <c r="F236" s="79">
        <f t="shared" ref="F236:G236" si="104">F237+F244</f>
        <v>37818.600000000006</v>
      </c>
      <c r="G236" s="79">
        <f t="shared" si="104"/>
        <v>37818.600000000006</v>
      </c>
    </row>
    <row r="237" spans="1:7" ht="45" outlineLevel="1" x14ac:dyDescent="0.25">
      <c r="A237" s="14" t="s">
        <v>213</v>
      </c>
      <c r="B237" s="9" t="s">
        <v>34</v>
      </c>
      <c r="C237" s="9" t="s">
        <v>210</v>
      </c>
      <c r="D237" s="9" t="s">
        <v>214</v>
      </c>
      <c r="E237" s="10"/>
      <c r="F237" s="79">
        <f t="shared" ref="F237:G237" si="105">F238+F240+F242</f>
        <v>4449.2000000000007</v>
      </c>
      <c r="G237" s="79">
        <f t="shared" si="105"/>
        <v>4449.2000000000007</v>
      </c>
    </row>
    <row r="238" spans="1:7" ht="30" outlineLevel="1" x14ac:dyDescent="0.25">
      <c r="A238" s="14" t="s">
        <v>215</v>
      </c>
      <c r="B238" s="9" t="s">
        <v>34</v>
      </c>
      <c r="C238" s="9" t="s">
        <v>210</v>
      </c>
      <c r="D238" s="9" t="s">
        <v>216</v>
      </c>
      <c r="E238" s="10"/>
      <c r="F238" s="79">
        <f t="shared" ref="F238:G238" si="106">F239</f>
        <v>3721.6</v>
      </c>
      <c r="G238" s="79">
        <f t="shared" si="106"/>
        <v>3721.6</v>
      </c>
    </row>
    <row r="239" spans="1:7" ht="45" outlineLevel="1" x14ac:dyDescent="0.25">
      <c r="A239" s="14" t="s">
        <v>18</v>
      </c>
      <c r="B239" s="9" t="s">
        <v>34</v>
      </c>
      <c r="C239" s="9" t="s">
        <v>210</v>
      </c>
      <c r="D239" s="9" t="s">
        <v>216</v>
      </c>
      <c r="E239" s="10">
        <v>200</v>
      </c>
      <c r="F239" s="84">
        <v>3721.6</v>
      </c>
      <c r="G239" s="84">
        <v>3721.6</v>
      </c>
    </row>
    <row r="240" spans="1:7" ht="30" outlineLevel="1" x14ac:dyDescent="0.25">
      <c r="A240" s="26" t="s">
        <v>217</v>
      </c>
      <c r="B240" s="9" t="s">
        <v>34</v>
      </c>
      <c r="C240" s="9" t="s">
        <v>210</v>
      </c>
      <c r="D240" s="9" t="s">
        <v>218</v>
      </c>
      <c r="E240" s="10"/>
      <c r="F240" s="79">
        <f t="shared" ref="F240:G240" si="107">F241</f>
        <v>471</v>
      </c>
      <c r="G240" s="79">
        <f t="shared" si="107"/>
        <v>471</v>
      </c>
    </row>
    <row r="241" spans="1:7" ht="30" outlineLevel="1" x14ac:dyDescent="0.25">
      <c r="A241" s="14" t="s">
        <v>25</v>
      </c>
      <c r="B241" s="9" t="s">
        <v>34</v>
      </c>
      <c r="C241" s="9" t="s">
        <v>210</v>
      </c>
      <c r="D241" s="9" t="s">
        <v>218</v>
      </c>
      <c r="E241" s="10">
        <v>300</v>
      </c>
      <c r="F241" s="84">
        <v>471</v>
      </c>
      <c r="G241" s="84">
        <v>471</v>
      </c>
    </row>
    <row r="242" spans="1:7" ht="60" outlineLevel="1" x14ac:dyDescent="0.25">
      <c r="A242" s="14" t="s">
        <v>721</v>
      </c>
      <c r="B242" s="9" t="s">
        <v>34</v>
      </c>
      <c r="C242" s="9" t="s">
        <v>210</v>
      </c>
      <c r="D242" s="9" t="s">
        <v>722</v>
      </c>
      <c r="E242" s="10"/>
      <c r="F242" s="79">
        <f t="shared" ref="F242:G242" si="108">F243</f>
        <v>256.60000000000002</v>
      </c>
      <c r="G242" s="79">
        <f t="shared" si="108"/>
        <v>256.60000000000002</v>
      </c>
    </row>
    <row r="243" spans="1:7" ht="45" outlineLevel="1" x14ac:dyDescent="0.25">
      <c r="A243" s="14" t="s">
        <v>222</v>
      </c>
      <c r="B243" s="9" t="s">
        <v>34</v>
      </c>
      <c r="C243" s="9" t="s">
        <v>210</v>
      </c>
      <c r="D243" s="9" t="s">
        <v>722</v>
      </c>
      <c r="E243" s="10">
        <v>600</v>
      </c>
      <c r="F243" s="85">
        <v>256.60000000000002</v>
      </c>
      <c r="G243" s="85">
        <v>256.60000000000002</v>
      </c>
    </row>
    <row r="244" spans="1:7" ht="45" outlineLevel="1" x14ac:dyDescent="0.25">
      <c r="A244" s="14" t="s">
        <v>219</v>
      </c>
      <c r="B244" s="9" t="s">
        <v>34</v>
      </c>
      <c r="C244" s="9" t="s">
        <v>210</v>
      </c>
      <c r="D244" s="9" t="s">
        <v>220</v>
      </c>
      <c r="E244" s="10"/>
      <c r="F244" s="79">
        <f t="shared" ref="F244:G245" si="109">F245</f>
        <v>33369.4</v>
      </c>
      <c r="G244" s="79">
        <f t="shared" si="109"/>
        <v>33369.4</v>
      </c>
    </row>
    <row r="245" spans="1:7" ht="60" outlineLevel="1" x14ac:dyDescent="0.25">
      <c r="A245" s="14" t="s">
        <v>205</v>
      </c>
      <c r="B245" s="9" t="s">
        <v>34</v>
      </c>
      <c r="C245" s="9" t="s">
        <v>210</v>
      </c>
      <c r="D245" s="9" t="s">
        <v>221</v>
      </c>
      <c r="E245" s="10"/>
      <c r="F245" s="79">
        <f t="shared" si="109"/>
        <v>33369.4</v>
      </c>
      <c r="G245" s="79">
        <f t="shared" si="109"/>
        <v>33369.4</v>
      </c>
    </row>
    <row r="246" spans="1:7" ht="45" outlineLevel="1" x14ac:dyDescent="0.25">
      <c r="A246" s="14" t="s">
        <v>222</v>
      </c>
      <c r="B246" s="9" t="s">
        <v>34</v>
      </c>
      <c r="C246" s="9" t="s">
        <v>210</v>
      </c>
      <c r="D246" s="9" t="s">
        <v>221</v>
      </c>
      <c r="E246" s="10">
        <v>600</v>
      </c>
      <c r="F246" s="84">
        <v>33369.4</v>
      </c>
      <c r="G246" s="84">
        <v>33369.4</v>
      </c>
    </row>
    <row r="247" spans="1:7" outlineLevel="1" x14ac:dyDescent="0.25">
      <c r="A247" s="14" t="s">
        <v>26</v>
      </c>
      <c r="B247" s="9" t="s">
        <v>34</v>
      </c>
      <c r="C247" s="9" t="s">
        <v>27</v>
      </c>
      <c r="D247" s="9"/>
      <c r="E247" s="10"/>
      <c r="F247" s="79">
        <f t="shared" ref="F247:G247" si="110">F248+F252+F266</f>
        <v>22105.100000000002</v>
      </c>
      <c r="G247" s="79">
        <f t="shared" si="110"/>
        <v>21788.699999999997</v>
      </c>
    </row>
    <row r="248" spans="1:7" outlineLevel="1" x14ac:dyDescent="0.25">
      <c r="A248" s="14" t="s">
        <v>223</v>
      </c>
      <c r="B248" s="9" t="s">
        <v>34</v>
      </c>
      <c r="C248" s="9" t="s">
        <v>224</v>
      </c>
      <c r="D248" s="9"/>
      <c r="E248" s="10"/>
      <c r="F248" s="79">
        <f t="shared" ref="F248:G250" si="111">F249</f>
        <v>11617.9</v>
      </c>
      <c r="G248" s="79">
        <f t="shared" si="111"/>
        <v>11617.9</v>
      </c>
    </row>
    <row r="249" spans="1:7" outlineLevel="1" x14ac:dyDescent="0.25">
      <c r="A249" s="14" t="s">
        <v>11</v>
      </c>
      <c r="B249" s="9" t="s">
        <v>34</v>
      </c>
      <c r="C249" s="9" t="s">
        <v>224</v>
      </c>
      <c r="D249" s="9" t="s">
        <v>12</v>
      </c>
      <c r="E249" s="10"/>
      <c r="F249" s="79">
        <f t="shared" si="111"/>
        <v>11617.9</v>
      </c>
      <c r="G249" s="79">
        <f t="shared" si="111"/>
        <v>11617.9</v>
      </c>
    </row>
    <row r="250" spans="1:7" ht="30" outlineLevel="1" x14ac:dyDescent="0.25">
      <c r="A250" s="14" t="s">
        <v>225</v>
      </c>
      <c r="B250" s="9" t="s">
        <v>34</v>
      </c>
      <c r="C250" s="9" t="s">
        <v>224</v>
      </c>
      <c r="D250" s="9" t="s">
        <v>226</v>
      </c>
      <c r="E250" s="10"/>
      <c r="F250" s="79">
        <f t="shared" si="111"/>
        <v>11617.9</v>
      </c>
      <c r="G250" s="79">
        <f t="shared" si="111"/>
        <v>11617.9</v>
      </c>
    </row>
    <row r="251" spans="1:7" ht="30" outlineLevel="1" x14ac:dyDescent="0.25">
      <c r="A251" s="14" t="s">
        <v>25</v>
      </c>
      <c r="B251" s="9" t="s">
        <v>34</v>
      </c>
      <c r="C251" s="9" t="s">
        <v>224</v>
      </c>
      <c r="D251" s="9" t="s">
        <v>226</v>
      </c>
      <c r="E251" s="10">
        <v>300</v>
      </c>
      <c r="F251" s="84">
        <v>11617.9</v>
      </c>
      <c r="G251" s="84">
        <v>11617.9</v>
      </c>
    </row>
    <row r="252" spans="1:7" outlineLevel="1" x14ac:dyDescent="0.25">
      <c r="A252" s="14" t="s">
        <v>28</v>
      </c>
      <c r="B252" s="9" t="s">
        <v>34</v>
      </c>
      <c r="C252" s="9" t="s">
        <v>29</v>
      </c>
      <c r="D252" s="9"/>
      <c r="E252" s="10"/>
      <c r="F252" s="79">
        <f t="shared" ref="F252:G252" si="112">F253</f>
        <v>9689.4000000000015</v>
      </c>
      <c r="G252" s="79">
        <f t="shared" si="112"/>
        <v>9433.2000000000007</v>
      </c>
    </row>
    <row r="253" spans="1:7" outlineLevel="1" x14ac:dyDescent="0.25">
      <c r="A253" s="14" t="s">
        <v>11</v>
      </c>
      <c r="B253" s="9" t="s">
        <v>34</v>
      </c>
      <c r="C253" s="9" t="s">
        <v>29</v>
      </c>
      <c r="D253" s="9" t="s">
        <v>12</v>
      </c>
      <c r="E253" s="10"/>
      <c r="F253" s="79">
        <f t="shared" ref="F253:G253" si="113">F254+F256+F258+F260+F262+F264</f>
        <v>9689.4000000000015</v>
      </c>
      <c r="G253" s="79">
        <f t="shared" si="113"/>
        <v>9433.2000000000007</v>
      </c>
    </row>
    <row r="254" spans="1:7" ht="45" outlineLevel="1" x14ac:dyDescent="0.25">
      <c r="A254" s="14" t="s">
        <v>227</v>
      </c>
      <c r="B254" s="9" t="s">
        <v>34</v>
      </c>
      <c r="C254" s="9" t="s">
        <v>29</v>
      </c>
      <c r="D254" s="9" t="s">
        <v>228</v>
      </c>
      <c r="E254" s="10"/>
      <c r="F254" s="79">
        <f t="shared" ref="F254:G254" si="114">F255</f>
        <v>2600.5</v>
      </c>
      <c r="G254" s="79">
        <f t="shared" si="114"/>
        <v>2432.5</v>
      </c>
    </row>
    <row r="255" spans="1:7" ht="30" outlineLevel="1" x14ac:dyDescent="0.25">
      <c r="A255" s="14" t="s">
        <v>25</v>
      </c>
      <c r="B255" s="9" t="s">
        <v>34</v>
      </c>
      <c r="C255" s="9" t="s">
        <v>29</v>
      </c>
      <c r="D255" s="9" t="s">
        <v>228</v>
      </c>
      <c r="E255" s="10">
        <v>300</v>
      </c>
      <c r="F255" s="84">
        <v>2600.5</v>
      </c>
      <c r="G255" s="84">
        <v>2432.5</v>
      </c>
    </row>
    <row r="256" spans="1:7" ht="60" outlineLevel="1" x14ac:dyDescent="0.25">
      <c r="A256" s="14" t="s">
        <v>229</v>
      </c>
      <c r="B256" s="9" t="s">
        <v>34</v>
      </c>
      <c r="C256" s="9" t="s">
        <v>29</v>
      </c>
      <c r="D256" s="9" t="s">
        <v>230</v>
      </c>
      <c r="E256" s="10"/>
      <c r="F256" s="79">
        <f t="shared" ref="F256:G256" si="115">F257</f>
        <v>1948.3</v>
      </c>
      <c r="G256" s="79">
        <f t="shared" si="115"/>
        <v>1862.1</v>
      </c>
    </row>
    <row r="257" spans="1:7" ht="30" outlineLevel="1" x14ac:dyDescent="0.25">
      <c r="A257" s="14" t="s">
        <v>25</v>
      </c>
      <c r="B257" s="9" t="s">
        <v>34</v>
      </c>
      <c r="C257" s="9" t="s">
        <v>29</v>
      </c>
      <c r="D257" s="9" t="s">
        <v>230</v>
      </c>
      <c r="E257" s="10">
        <v>300</v>
      </c>
      <c r="F257" s="84">
        <v>1948.3</v>
      </c>
      <c r="G257" s="84">
        <v>1862.1</v>
      </c>
    </row>
    <row r="258" spans="1:7" ht="30" outlineLevel="1" x14ac:dyDescent="0.25">
      <c r="A258" s="14" t="s">
        <v>231</v>
      </c>
      <c r="B258" s="9" t="s">
        <v>34</v>
      </c>
      <c r="C258" s="9" t="s">
        <v>29</v>
      </c>
      <c r="D258" s="9" t="s">
        <v>232</v>
      </c>
      <c r="E258" s="10"/>
      <c r="F258" s="79">
        <f t="shared" ref="F258:G258" si="116">F259</f>
        <v>1013.3</v>
      </c>
      <c r="G258" s="79">
        <f t="shared" si="116"/>
        <v>1013.3</v>
      </c>
    </row>
    <row r="259" spans="1:7" ht="45" outlineLevel="1" x14ac:dyDescent="0.25">
      <c r="A259" s="14" t="s">
        <v>222</v>
      </c>
      <c r="B259" s="9" t="s">
        <v>34</v>
      </c>
      <c r="C259" s="9" t="s">
        <v>29</v>
      </c>
      <c r="D259" s="9" t="s">
        <v>232</v>
      </c>
      <c r="E259" s="10">
        <v>600</v>
      </c>
      <c r="F259" s="84">
        <v>1013.3</v>
      </c>
      <c r="G259" s="84">
        <v>1013.3</v>
      </c>
    </row>
    <row r="260" spans="1:7" ht="30" outlineLevel="1" x14ac:dyDescent="0.25">
      <c r="A260" s="14" t="s">
        <v>233</v>
      </c>
      <c r="B260" s="9" t="s">
        <v>34</v>
      </c>
      <c r="C260" s="9" t="s">
        <v>29</v>
      </c>
      <c r="D260" s="9" t="s">
        <v>234</v>
      </c>
      <c r="E260" s="10"/>
      <c r="F260" s="79">
        <f t="shared" ref="F260:G260" si="117">F261</f>
        <v>2900.3</v>
      </c>
      <c r="G260" s="79">
        <f t="shared" si="117"/>
        <v>2900.3</v>
      </c>
    </row>
    <row r="261" spans="1:7" ht="45" outlineLevel="1" x14ac:dyDescent="0.25">
      <c r="A261" s="14" t="s">
        <v>222</v>
      </c>
      <c r="B261" s="9" t="s">
        <v>34</v>
      </c>
      <c r="C261" s="9" t="s">
        <v>29</v>
      </c>
      <c r="D261" s="9" t="s">
        <v>234</v>
      </c>
      <c r="E261" s="10">
        <v>600</v>
      </c>
      <c r="F261" s="84">
        <v>2900.3</v>
      </c>
      <c r="G261" s="84">
        <v>2900.3</v>
      </c>
    </row>
    <row r="262" spans="1:7" ht="90" outlineLevel="1" x14ac:dyDescent="0.25">
      <c r="A262" s="14" t="s">
        <v>235</v>
      </c>
      <c r="B262" s="9" t="s">
        <v>34</v>
      </c>
      <c r="C262" s="9" t="s">
        <v>29</v>
      </c>
      <c r="D262" s="9" t="s">
        <v>236</v>
      </c>
      <c r="E262" s="10"/>
      <c r="F262" s="79">
        <f t="shared" ref="F262:G262" si="118">F263</f>
        <v>2</v>
      </c>
      <c r="G262" s="79">
        <f t="shared" si="118"/>
        <v>0</v>
      </c>
    </row>
    <row r="263" spans="1:7" outlineLevel="1" x14ac:dyDescent="0.25">
      <c r="A263" s="16" t="s">
        <v>44</v>
      </c>
      <c r="B263" s="9" t="s">
        <v>34</v>
      </c>
      <c r="C263" s="9" t="s">
        <v>29</v>
      </c>
      <c r="D263" s="9" t="s">
        <v>236</v>
      </c>
      <c r="E263" s="10">
        <v>800</v>
      </c>
      <c r="F263" s="84">
        <v>2</v>
      </c>
      <c r="G263" s="84">
        <v>0</v>
      </c>
    </row>
    <row r="264" spans="1:7" ht="30" outlineLevel="1" x14ac:dyDescent="0.25">
      <c r="A264" s="64" t="s">
        <v>698</v>
      </c>
      <c r="B264" s="9" t="s">
        <v>34</v>
      </c>
      <c r="C264" s="9" t="s">
        <v>29</v>
      </c>
      <c r="D264" s="9" t="s">
        <v>699</v>
      </c>
      <c r="E264" s="10"/>
      <c r="F264" s="79">
        <f t="shared" ref="F264:G264" si="119">F265</f>
        <v>1225</v>
      </c>
      <c r="G264" s="79">
        <f t="shared" si="119"/>
        <v>1225</v>
      </c>
    </row>
    <row r="265" spans="1:7" ht="30" outlineLevel="1" x14ac:dyDescent="0.25">
      <c r="A265" s="11" t="s">
        <v>25</v>
      </c>
      <c r="B265" s="9" t="s">
        <v>34</v>
      </c>
      <c r="C265" s="9" t="s">
        <v>29</v>
      </c>
      <c r="D265" s="9" t="s">
        <v>699</v>
      </c>
      <c r="E265" s="10">
        <v>300</v>
      </c>
      <c r="F265" s="84">
        <v>1225</v>
      </c>
      <c r="G265" s="84">
        <v>1225</v>
      </c>
    </row>
    <row r="266" spans="1:7" outlineLevel="1" x14ac:dyDescent="0.25">
      <c r="A266" s="24" t="s">
        <v>237</v>
      </c>
      <c r="B266" s="17" t="s">
        <v>34</v>
      </c>
      <c r="C266" s="17" t="s">
        <v>238</v>
      </c>
      <c r="D266" s="17"/>
      <c r="E266" s="17"/>
      <c r="F266" s="79">
        <f t="shared" ref="F266:G270" si="120">F267</f>
        <v>797.8</v>
      </c>
      <c r="G266" s="79">
        <f t="shared" si="120"/>
        <v>737.6</v>
      </c>
    </row>
    <row r="267" spans="1:7" ht="60" outlineLevel="1" x14ac:dyDescent="0.25">
      <c r="A267" s="24" t="s">
        <v>239</v>
      </c>
      <c r="B267" s="17" t="s">
        <v>34</v>
      </c>
      <c r="C267" s="17" t="s">
        <v>238</v>
      </c>
      <c r="D267" s="17" t="s">
        <v>240</v>
      </c>
      <c r="E267" s="17"/>
      <c r="F267" s="79">
        <f t="shared" si="120"/>
        <v>797.8</v>
      </c>
      <c r="G267" s="79">
        <f t="shared" si="120"/>
        <v>737.6</v>
      </c>
    </row>
    <row r="268" spans="1:7" ht="75" outlineLevel="1" x14ac:dyDescent="0.25">
      <c r="A268" s="14" t="s">
        <v>241</v>
      </c>
      <c r="B268" s="17" t="s">
        <v>34</v>
      </c>
      <c r="C268" s="17" t="s">
        <v>238</v>
      </c>
      <c r="D268" s="9" t="s">
        <v>242</v>
      </c>
      <c r="E268" s="17"/>
      <c r="F268" s="79">
        <f t="shared" si="120"/>
        <v>797.8</v>
      </c>
      <c r="G268" s="79">
        <f t="shared" si="120"/>
        <v>737.6</v>
      </c>
    </row>
    <row r="269" spans="1:7" ht="90" outlineLevel="1" x14ac:dyDescent="0.25">
      <c r="A269" s="16" t="s">
        <v>243</v>
      </c>
      <c r="B269" s="17" t="s">
        <v>34</v>
      </c>
      <c r="C269" s="17" t="s">
        <v>238</v>
      </c>
      <c r="D269" s="9" t="s">
        <v>244</v>
      </c>
      <c r="E269" s="17"/>
      <c r="F269" s="79">
        <f t="shared" si="120"/>
        <v>797.8</v>
      </c>
      <c r="G269" s="79">
        <f t="shared" si="120"/>
        <v>737.6</v>
      </c>
    </row>
    <row r="270" spans="1:7" ht="120" outlineLevel="1" x14ac:dyDescent="0.25">
      <c r="A270" s="27" t="s">
        <v>245</v>
      </c>
      <c r="B270" s="9" t="s">
        <v>34</v>
      </c>
      <c r="C270" s="9" t="s">
        <v>238</v>
      </c>
      <c r="D270" s="6" t="s">
        <v>246</v>
      </c>
      <c r="E270" s="10"/>
      <c r="F270" s="79">
        <f t="shared" si="120"/>
        <v>797.8</v>
      </c>
      <c r="G270" s="79">
        <f t="shared" si="120"/>
        <v>737.6</v>
      </c>
    </row>
    <row r="271" spans="1:7" ht="30" outlineLevel="1" x14ac:dyDescent="0.25">
      <c r="A271" s="14" t="s">
        <v>25</v>
      </c>
      <c r="B271" s="9" t="s">
        <v>34</v>
      </c>
      <c r="C271" s="9" t="s">
        <v>238</v>
      </c>
      <c r="D271" s="6" t="s">
        <v>246</v>
      </c>
      <c r="E271" s="10">
        <v>300</v>
      </c>
      <c r="F271" s="84">
        <v>797.8</v>
      </c>
      <c r="G271" s="84">
        <v>737.6</v>
      </c>
    </row>
    <row r="272" spans="1:7" outlineLevel="1" x14ac:dyDescent="0.25">
      <c r="A272" s="14" t="s">
        <v>247</v>
      </c>
      <c r="B272" s="9" t="s">
        <v>34</v>
      </c>
      <c r="C272" s="9" t="s">
        <v>248</v>
      </c>
      <c r="D272" s="9"/>
      <c r="E272" s="10"/>
      <c r="F272" s="79">
        <f>F273+F283+F297</f>
        <v>98973.299999999988</v>
      </c>
      <c r="G272" s="79">
        <f>G273+G283+G297</f>
        <v>98408.7</v>
      </c>
    </row>
    <row r="273" spans="1:7" outlineLevel="1" x14ac:dyDescent="0.25">
      <c r="A273" s="14" t="s">
        <v>249</v>
      </c>
      <c r="B273" s="9" t="s">
        <v>34</v>
      </c>
      <c r="C273" s="9" t="s">
        <v>250</v>
      </c>
      <c r="D273" s="9"/>
      <c r="E273" s="10"/>
      <c r="F273" s="79">
        <f t="shared" ref="F273:G273" si="121">F274+F277</f>
        <v>51151.6</v>
      </c>
      <c r="G273" s="79">
        <f t="shared" si="121"/>
        <v>51151.6</v>
      </c>
    </row>
    <row r="274" spans="1:7" outlineLevel="1" x14ac:dyDescent="0.25">
      <c r="A274" s="14" t="s">
        <v>11</v>
      </c>
      <c r="B274" s="9" t="s">
        <v>34</v>
      </c>
      <c r="C274" s="9" t="s">
        <v>250</v>
      </c>
      <c r="D274" s="9" t="s">
        <v>12</v>
      </c>
      <c r="E274" s="10"/>
      <c r="F274" s="79">
        <f t="shared" ref="F274:G275" si="122">F275</f>
        <v>3518.3</v>
      </c>
      <c r="G274" s="79">
        <f t="shared" si="122"/>
        <v>3518.3</v>
      </c>
    </row>
    <row r="275" spans="1:7" ht="30" outlineLevel="1" x14ac:dyDescent="0.25">
      <c r="A275" s="14" t="s">
        <v>294</v>
      </c>
      <c r="B275" s="9" t="s">
        <v>34</v>
      </c>
      <c r="C275" s="9" t="s">
        <v>250</v>
      </c>
      <c r="D275" s="9" t="s">
        <v>295</v>
      </c>
      <c r="E275" s="10"/>
      <c r="F275" s="79">
        <f t="shared" si="122"/>
        <v>3518.3</v>
      </c>
      <c r="G275" s="79">
        <f t="shared" si="122"/>
        <v>3518.3</v>
      </c>
    </row>
    <row r="276" spans="1:7" ht="45" outlineLevel="1" x14ac:dyDescent="0.25">
      <c r="A276" s="14" t="s">
        <v>222</v>
      </c>
      <c r="B276" s="9" t="s">
        <v>34</v>
      </c>
      <c r="C276" s="9" t="s">
        <v>250</v>
      </c>
      <c r="D276" s="9" t="s">
        <v>295</v>
      </c>
      <c r="E276" s="10">
        <v>600</v>
      </c>
      <c r="F276" s="84">
        <v>3518.3</v>
      </c>
      <c r="G276" s="84">
        <v>3518.3</v>
      </c>
    </row>
    <row r="277" spans="1:7" ht="45" outlineLevel="1" x14ac:dyDescent="0.25">
      <c r="A277" s="14" t="s">
        <v>251</v>
      </c>
      <c r="B277" s="9" t="s">
        <v>34</v>
      </c>
      <c r="C277" s="9" t="s">
        <v>250</v>
      </c>
      <c r="D277" s="9" t="s">
        <v>252</v>
      </c>
      <c r="E277" s="10"/>
      <c r="F277" s="79">
        <f t="shared" ref="F277:G277" si="123">F278</f>
        <v>47633.299999999996</v>
      </c>
      <c r="G277" s="79">
        <f t="shared" si="123"/>
        <v>47633.299999999996</v>
      </c>
    </row>
    <row r="278" spans="1:7" ht="60" outlineLevel="1" x14ac:dyDescent="0.25">
      <c r="A278" s="14" t="s">
        <v>253</v>
      </c>
      <c r="B278" s="9" t="s">
        <v>34</v>
      </c>
      <c r="C278" s="9" t="s">
        <v>250</v>
      </c>
      <c r="D278" s="9" t="s">
        <v>254</v>
      </c>
      <c r="E278" s="10"/>
      <c r="F278" s="79">
        <f t="shared" ref="F278:G278" si="124">F279+F281</f>
        <v>47633.299999999996</v>
      </c>
      <c r="G278" s="79">
        <f t="shared" si="124"/>
        <v>47633.299999999996</v>
      </c>
    </row>
    <row r="279" spans="1:7" ht="60" outlineLevel="1" x14ac:dyDescent="0.25">
      <c r="A279" s="14" t="s">
        <v>205</v>
      </c>
      <c r="B279" s="9" t="s">
        <v>34</v>
      </c>
      <c r="C279" s="9" t="s">
        <v>250</v>
      </c>
      <c r="D279" s="9" t="s">
        <v>255</v>
      </c>
      <c r="E279" s="10"/>
      <c r="F279" s="79">
        <f t="shared" ref="F279:G279" si="125">F280</f>
        <v>42696.1</v>
      </c>
      <c r="G279" s="79">
        <f t="shared" si="125"/>
        <v>42696.1</v>
      </c>
    </row>
    <row r="280" spans="1:7" ht="45" outlineLevel="1" x14ac:dyDescent="0.25">
      <c r="A280" s="14" t="s">
        <v>222</v>
      </c>
      <c r="B280" s="9" t="s">
        <v>34</v>
      </c>
      <c r="C280" s="9" t="s">
        <v>250</v>
      </c>
      <c r="D280" s="9" t="s">
        <v>255</v>
      </c>
      <c r="E280" s="10">
        <v>600</v>
      </c>
      <c r="F280" s="84">
        <v>42696.1</v>
      </c>
      <c r="G280" s="84">
        <v>42696.1</v>
      </c>
    </row>
    <row r="281" spans="1:7" ht="30" outlineLevel="1" x14ac:dyDescent="0.25">
      <c r="A281" s="14" t="s">
        <v>256</v>
      </c>
      <c r="B281" s="9" t="s">
        <v>34</v>
      </c>
      <c r="C281" s="9" t="s">
        <v>250</v>
      </c>
      <c r="D281" s="9" t="s">
        <v>257</v>
      </c>
      <c r="E281" s="10"/>
      <c r="F281" s="79">
        <f t="shared" ref="F281:G281" si="126">F282</f>
        <v>4937.2</v>
      </c>
      <c r="G281" s="79">
        <f t="shared" si="126"/>
        <v>4937.2</v>
      </c>
    </row>
    <row r="282" spans="1:7" ht="45" outlineLevel="1" x14ac:dyDescent="0.25">
      <c r="A282" s="14" t="s">
        <v>222</v>
      </c>
      <c r="B282" s="9" t="s">
        <v>34</v>
      </c>
      <c r="C282" s="9" t="s">
        <v>250</v>
      </c>
      <c r="D282" s="9" t="s">
        <v>257</v>
      </c>
      <c r="E282" s="10">
        <v>600</v>
      </c>
      <c r="F282" s="84">
        <v>4937.2</v>
      </c>
      <c r="G282" s="84">
        <v>4937.2</v>
      </c>
    </row>
    <row r="283" spans="1:7" ht="22.5" customHeight="1" outlineLevel="1" x14ac:dyDescent="0.25">
      <c r="A283" s="14" t="s">
        <v>258</v>
      </c>
      <c r="B283" s="9" t="s">
        <v>34</v>
      </c>
      <c r="C283" s="9" t="s">
        <v>259</v>
      </c>
      <c r="D283" s="9"/>
      <c r="E283" s="10"/>
      <c r="F283" s="79">
        <f>F284</f>
        <v>13846.199999999999</v>
      </c>
      <c r="G283" s="79">
        <f>G284</f>
        <v>13281.599999999999</v>
      </c>
    </row>
    <row r="284" spans="1:7" ht="45" outlineLevel="1" x14ac:dyDescent="0.25">
      <c r="A284" s="14" t="s">
        <v>260</v>
      </c>
      <c r="B284" s="9" t="s">
        <v>34</v>
      </c>
      <c r="C284" s="9" t="s">
        <v>259</v>
      </c>
      <c r="D284" s="9" t="s">
        <v>252</v>
      </c>
      <c r="E284" s="10"/>
      <c r="F284" s="79">
        <f>F285+F288</f>
        <v>13846.199999999999</v>
      </c>
      <c r="G284" s="79">
        <f>G285+G288</f>
        <v>13281.599999999999</v>
      </c>
    </row>
    <row r="285" spans="1:7" ht="60" outlineLevel="1" x14ac:dyDescent="0.25">
      <c r="A285" s="14" t="s">
        <v>261</v>
      </c>
      <c r="B285" s="9" t="s">
        <v>34</v>
      </c>
      <c r="C285" s="9" t="s">
        <v>259</v>
      </c>
      <c r="D285" s="9" t="s">
        <v>262</v>
      </c>
      <c r="E285" s="10"/>
      <c r="F285" s="79">
        <f t="shared" ref="F285:G286" si="127">F286</f>
        <v>387</v>
      </c>
      <c r="G285" s="79">
        <f t="shared" si="127"/>
        <v>387</v>
      </c>
    </row>
    <row r="286" spans="1:7" ht="60" outlineLevel="1" x14ac:dyDescent="0.25">
      <c r="A286" s="14" t="s">
        <v>263</v>
      </c>
      <c r="B286" s="9" t="s">
        <v>34</v>
      </c>
      <c r="C286" s="9" t="s">
        <v>259</v>
      </c>
      <c r="D286" s="9" t="s">
        <v>264</v>
      </c>
      <c r="E286" s="10"/>
      <c r="F286" s="79">
        <f t="shared" si="127"/>
        <v>387</v>
      </c>
      <c r="G286" s="79">
        <f t="shared" si="127"/>
        <v>387</v>
      </c>
    </row>
    <row r="287" spans="1:7" ht="45" outlineLevel="1" x14ac:dyDescent="0.25">
      <c r="A287" s="14" t="s">
        <v>18</v>
      </c>
      <c r="B287" s="9" t="s">
        <v>34</v>
      </c>
      <c r="C287" s="9" t="s">
        <v>259</v>
      </c>
      <c r="D287" s="9" t="s">
        <v>264</v>
      </c>
      <c r="E287" s="10">
        <v>200</v>
      </c>
      <c r="F287" s="84">
        <v>387</v>
      </c>
      <c r="G287" s="84">
        <v>387</v>
      </c>
    </row>
    <row r="288" spans="1:7" ht="60" outlineLevel="1" x14ac:dyDescent="0.25">
      <c r="A288" s="16" t="s">
        <v>265</v>
      </c>
      <c r="B288" s="9" t="s">
        <v>34</v>
      </c>
      <c r="C288" s="9" t="s">
        <v>259</v>
      </c>
      <c r="D288" s="9" t="s">
        <v>266</v>
      </c>
      <c r="E288" s="10"/>
      <c r="F288" s="79">
        <f>F289+F293+F295</f>
        <v>13459.199999999999</v>
      </c>
      <c r="G288" s="79">
        <f>G289+G293+G295</f>
        <v>12894.599999999999</v>
      </c>
    </row>
    <row r="289" spans="1:7" ht="45" outlineLevel="1" x14ac:dyDescent="0.25">
      <c r="A289" s="14" t="s">
        <v>267</v>
      </c>
      <c r="B289" s="9" t="s">
        <v>34</v>
      </c>
      <c r="C289" s="9" t="s">
        <v>259</v>
      </c>
      <c r="D289" s="9" t="s">
        <v>268</v>
      </c>
      <c r="E289" s="10"/>
      <c r="F289" s="79">
        <f>F290+F291+F292</f>
        <v>11958.199999999999</v>
      </c>
      <c r="G289" s="79">
        <f>G290+G291+G292</f>
        <v>11393.599999999999</v>
      </c>
    </row>
    <row r="290" spans="1:7" ht="90" outlineLevel="1" x14ac:dyDescent="0.25">
      <c r="A290" s="14" t="s">
        <v>15</v>
      </c>
      <c r="B290" s="9" t="s">
        <v>34</v>
      </c>
      <c r="C290" s="9" t="s">
        <v>259</v>
      </c>
      <c r="D290" s="9" t="s">
        <v>268</v>
      </c>
      <c r="E290" s="10">
        <v>100</v>
      </c>
      <c r="F290" s="84">
        <v>3101.6</v>
      </c>
      <c r="G290" s="84">
        <v>3101.6</v>
      </c>
    </row>
    <row r="291" spans="1:7" ht="45" outlineLevel="1" x14ac:dyDescent="0.25">
      <c r="A291" s="14" t="s">
        <v>18</v>
      </c>
      <c r="B291" s="9" t="s">
        <v>34</v>
      </c>
      <c r="C291" s="9" t="s">
        <v>259</v>
      </c>
      <c r="D291" s="9" t="s">
        <v>268</v>
      </c>
      <c r="E291" s="10">
        <v>200</v>
      </c>
      <c r="F291" s="84">
        <v>6856.3</v>
      </c>
      <c r="G291" s="84">
        <v>6291.7</v>
      </c>
    </row>
    <row r="292" spans="1:7" ht="45" outlineLevel="1" x14ac:dyDescent="0.25">
      <c r="A292" s="24" t="s">
        <v>222</v>
      </c>
      <c r="B292" s="9" t="s">
        <v>34</v>
      </c>
      <c r="C292" s="9" t="s">
        <v>259</v>
      </c>
      <c r="D292" s="9" t="s">
        <v>268</v>
      </c>
      <c r="E292" s="18">
        <v>600</v>
      </c>
      <c r="F292" s="84">
        <v>2000.3</v>
      </c>
      <c r="G292" s="84">
        <v>2000.3</v>
      </c>
    </row>
    <row r="293" spans="1:7" ht="60" outlineLevel="1" x14ac:dyDescent="0.25">
      <c r="A293" s="26" t="s">
        <v>269</v>
      </c>
      <c r="B293" s="9" t="s">
        <v>34</v>
      </c>
      <c r="C293" s="9" t="s">
        <v>259</v>
      </c>
      <c r="D293" s="9" t="s">
        <v>270</v>
      </c>
      <c r="E293" s="10"/>
      <c r="F293" s="79">
        <f t="shared" ref="F293:G293" si="128">F294</f>
        <v>1251</v>
      </c>
      <c r="G293" s="79">
        <f t="shared" si="128"/>
        <v>1251</v>
      </c>
    </row>
    <row r="294" spans="1:7" ht="45" outlineLevel="1" x14ac:dyDescent="0.25">
      <c r="A294" s="14" t="s">
        <v>18</v>
      </c>
      <c r="B294" s="9" t="s">
        <v>34</v>
      </c>
      <c r="C294" s="9" t="s">
        <v>259</v>
      </c>
      <c r="D294" s="9" t="s">
        <v>270</v>
      </c>
      <c r="E294" s="18">
        <v>200</v>
      </c>
      <c r="F294" s="84">
        <v>1251</v>
      </c>
      <c r="G294" s="84">
        <v>1251</v>
      </c>
    </row>
    <row r="295" spans="1:7" ht="60" outlineLevel="1" x14ac:dyDescent="0.25">
      <c r="A295" s="14" t="s">
        <v>273</v>
      </c>
      <c r="B295" s="9" t="s">
        <v>34</v>
      </c>
      <c r="C295" s="9" t="s">
        <v>259</v>
      </c>
      <c r="D295" s="9" t="s">
        <v>274</v>
      </c>
      <c r="E295" s="10"/>
      <c r="F295" s="79">
        <f t="shared" ref="F295:G295" si="129">F296</f>
        <v>250</v>
      </c>
      <c r="G295" s="79">
        <f t="shared" si="129"/>
        <v>250</v>
      </c>
    </row>
    <row r="296" spans="1:7" ht="45" outlineLevel="1" x14ac:dyDescent="0.25">
      <c r="A296" s="14" t="s">
        <v>18</v>
      </c>
      <c r="B296" s="9" t="s">
        <v>34</v>
      </c>
      <c r="C296" s="9" t="s">
        <v>259</v>
      </c>
      <c r="D296" s="9" t="s">
        <v>274</v>
      </c>
      <c r="E296" s="10">
        <v>200</v>
      </c>
      <c r="F296" s="84">
        <v>250</v>
      </c>
      <c r="G296" s="84">
        <v>250</v>
      </c>
    </row>
    <row r="297" spans="1:7" outlineLevel="1" x14ac:dyDescent="0.25">
      <c r="A297" s="14" t="s">
        <v>275</v>
      </c>
      <c r="B297" s="9" t="s">
        <v>34</v>
      </c>
      <c r="C297" s="9" t="s">
        <v>276</v>
      </c>
      <c r="D297" s="9"/>
      <c r="E297" s="10"/>
      <c r="F297" s="79">
        <f t="shared" ref="F297:G297" si="130">F298</f>
        <v>33975.5</v>
      </c>
      <c r="G297" s="79">
        <f t="shared" si="130"/>
        <v>33975.5</v>
      </c>
    </row>
    <row r="298" spans="1:7" ht="45" outlineLevel="1" x14ac:dyDescent="0.25">
      <c r="A298" s="14" t="s">
        <v>260</v>
      </c>
      <c r="B298" s="9" t="s">
        <v>34</v>
      </c>
      <c r="C298" s="9" t="s">
        <v>276</v>
      </c>
      <c r="D298" s="9" t="s">
        <v>252</v>
      </c>
      <c r="E298" s="10"/>
      <c r="F298" s="79">
        <f t="shared" ref="F298:G298" si="131">F299+F302</f>
        <v>33975.5</v>
      </c>
      <c r="G298" s="79">
        <f t="shared" si="131"/>
        <v>33975.5</v>
      </c>
    </row>
    <row r="299" spans="1:7" ht="60" outlineLevel="1" x14ac:dyDescent="0.25">
      <c r="A299" s="14" t="s">
        <v>253</v>
      </c>
      <c r="B299" s="9" t="s">
        <v>34</v>
      </c>
      <c r="C299" s="9" t="s">
        <v>276</v>
      </c>
      <c r="D299" s="9" t="s">
        <v>254</v>
      </c>
      <c r="E299" s="10"/>
      <c r="F299" s="79">
        <f t="shared" ref="F299:G300" si="132">F300</f>
        <v>32407.4</v>
      </c>
      <c r="G299" s="79">
        <f t="shared" si="132"/>
        <v>32407.4</v>
      </c>
    </row>
    <row r="300" spans="1:7" ht="30" outlineLevel="1" x14ac:dyDescent="0.25">
      <c r="A300" s="14" t="s">
        <v>256</v>
      </c>
      <c r="B300" s="9" t="s">
        <v>34</v>
      </c>
      <c r="C300" s="9" t="s">
        <v>276</v>
      </c>
      <c r="D300" s="9" t="s">
        <v>257</v>
      </c>
      <c r="E300" s="10"/>
      <c r="F300" s="79">
        <f t="shared" si="132"/>
        <v>32407.4</v>
      </c>
      <c r="G300" s="79">
        <f t="shared" si="132"/>
        <v>32407.4</v>
      </c>
    </row>
    <row r="301" spans="1:7" ht="45" outlineLevel="1" x14ac:dyDescent="0.25">
      <c r="A301" s="14" t="s">
        <v>222</v>
      </c>
      <c r="B301" s="9" t="s">
        <v>34</v>
      </c>
      <c r="C301" s="9" t="s">
        <v>276</v>
      </c>
      <c r="D301" s="9" t="s">
        <v>257</v>
      </c>
      <c r="E301" s="10">
        <v>600</v>
      </c>
      <c r="F301" s="84">
        <v>32407.4</v>
      </c>
      <c r="G301" s="84">
        <v>32407.4</v>
      </c>
    </row>
    <row r="302" spans="1:7" ht="60" outlineLevel="1" x14ac:dyDescent="0.25">
      <c r="A302" s="16" t="s">
        <v>265</v>
      </c>
      <c r="B302" s="9" t="s">
        <v>34</v>
      </c>
      <c r="C302" s="9" t="s">
        <v>276</v>
      </c>
      <c r="D302" s="9" t="s">
        <v>266</v>
      </c>
      <c r="E302" s="10"/>
      <c r="F302" s="79">
        <f t="shared" ref="F302:G302" si="133">F303</f>
        <v>1568.1</v>
      </c>
      <c r="G302" s="79">
        <f t="shared" si="133"/>
        <v>1568.1</v>
      </c>
    </row>
    <row r="303" spans="1:7" ht="30" outlineLevel="1" x14ac:dyDescent="0.25">
      <c r="A303" s="26" t="s">
        <v>271</v>
      </c>
      <c r="B303" s="9" t="s">
        <v>34</v>
      </c>
      <c r="C303" s="9" t="s">
        <v>276</v>
      </c>
      <c r="D303" s="9" t="s">
        <v>272</v>
      </c>
      <c r="E303" s="18"/>
      <c r="F303" s="79">
        <f t="shared" ref="F303:G303" si="134">F304+F305</f>
        <v>1568.1</v>
      </c>
      <c r="G303" s="79">
        <f t="shared" si="134"/>
        <v>1568.1</v>
      </c>
    </row>
    <row r="304" spans="1:7" ht="30" outlineLevel="1" x14ac:dyDescent="0.25">
      <c r="A304" s="24" t="s">
        <v>25</v>
      </c>
      <c r="B304" s="9" t="s">
        <v>34</v>
      </c>
      <c r="C304" s="9" t="s">
        <v>276</v>
      </c>
      <c r="D304" s="9" t="s">
        <v>272</v>
      </c>
      <c r="E304" s="18">
        <v>300</v>
      </c>
      <c r="F304" s="85">
        <v>1148.0999999999999</v>
      </c>
      <c r="G304" s="85">
        <v>1148.0999999999999</v>
      </c>
    </row>
    <row r="305" spans="1:7" ht="45" outlineLevel="1" x14ac:dyDescent="0.25">
      <c r="A305" s="24" t="s">
        <v>222</v>
      </c>
      <c r="B305" s="9" t="s">
        <v>34</v>
      </c>
      <c r="C305" s="9" t="s">
        <v>276</v>
      </c>
      <c r="D305" s="9" t="s">
        <v>272</v>
      </c>
      <c r="E305" s="18">
        <v>600</v>
      </c>
      <c r="F305" s="85">
        <v>420</v>
      </c>
      <c r="G305" s="85">
        <v>420</v>
      </c>
    </row>
    <row r="306" spans="1:7" outlineLevel="1" x14ac:dyDescent="0.25">
      <c r="A306" s="26" t="s">
        <v>277</v>
      </c>
      <c r="B306" s="17" t="s">
        <v>34</v>
      </c>
      <c r="C306" s="17" t="s">
        <v>278</v>
      </c>
      <c r="D306" s="17"/>
      <c r="E306" s="18"/>
      <c r="F306" s="79">
        <f t="shared" ref="F306:G309" si="135">F307</f>
        <v>33471.699999999997</v>
      </c>
      <c r="G306" s="79">
        <f t="shared" si="135"/>
        <v>33471.699999999997</v>
      </c>
    </row>
    <row r="307" spans="1:7" outlineLevel="1" x14ac:dyDescent="0.25">
      <c r="A307" s="24" t="s">
        <v>279</v>
      </c>
      <c r="B307" s="17" t="s">
        <v>34</v>
      </c>
      <c r="C307" s="17" t="s">
        <v>280</v>
      </c>
      <c r="D307" s="17"/>
      <c r="E307" s="18"/>
      <c r="F307" s="79">
        <f t="shared" si="135"/>
        <v>33471.699999999997</v>
      </c>
      <c r="G307" s="79">
        <f t="shared" si="135"/>
        <v>33471.699999999997</v>
      </c>
    </row>
    <row r="308" spans="1:7" outlineLevel="1" x14ac:dyDescent="0.25">
      <c r="A308" s="26" t="s">
        <v>11</v>
      </c>
      <c r="B308" s="17" t="s">
        <v>34</v>
      </c>
      <c r="C308" s="17" t="s">
        <v>280</v>
      </c>
      <c r="D308" s="17" t="s">
        <v>12</v>
      </c>
      <c r="E308" s="18"/>
      <c r="F308" s="79">
        <f t="shared" si="135"/>
        <v>33471.699999999997</v>
      </c>
      <c r="G308" s="79">
        <f t="shared" si="135"/>
        <v>33471.699999999997</v>
      </c>
    </row>
    <row r="309" spans="1:7" ht="60" outlineLevel="1" x14ac:dyDescent="0.25">
      <c r="A309" s="26" t="s">
        <v>205</v>
      </c>
      <c r="B309" s="17" t="s">
        <v>34</v>
      </c>
      <c r="C309" s="17" t="s">
        <v>280</v>
      </c>
      <c r="D309" s="17" t="s">
        <v>67</v>
      </c>
      <c r="E309" s="18"/>
      <c r="F309" s="79">
        <f t="shared" si="135"/>
        <v>33471.699999999997</v>
      </c>
      <c r="G309" s="79">
        <f t="shared" si="135"/>
        <v>33471.699999999997</v>
      </c>
    </row>
    <row r="310" spans="1:7" ht="45" outlineLevel="1" x14ac:dyDescent="0.25">
      <c r="A310" s="26" t="s">
        <v>222</v>
      </c>
      <c r="B310" s="17" t="s">
        <v>34</v>
      </c>
      <c r="C310" s="17" t="s">
        <v>280</v>
      </c>
      <c r="D310" s="17" t="s">
        <v>67</v>
      </c>
      <c r="E310" s="18">
        <v>600</v>
      </c>
      <c r="F310" s="84">
        <v>33471.699999999997</v>
      </c>
      <c r="G310" s="84">
        <v>33471.699999999997</v>
      </c>
    </row>
    <row r="311" spans="1:7" ht="30" outlineLevel="1" x14ac:dyDescent="0.25">
      <c r="A311" s="14" t="s">
        <v>281</v>
      </c>
      <c r="B311" s="9" t="s">
        <v>34</v>
      </c>
      <c r="C311" s="9" t="s">
        <v>282</v>
      </c>
      <c r="D311" s="9"/>
      <c r="E311" s="10"/>
      <c r="F311" s="79">
        <f t="shared" ref="F311:G314" si="136">F312</f>
        <v>40057</v>
      </c>
      <c r="G311" s="79">
        <f t="shared" si="136"/>
        <v>30819.3</v>
      </c>
    </row>
    <row r="312" spans="1:7" ht="30" outlineLevel="1" x14ac:dyDescent="0.25">
      <c r="A312" s="14" t="s">
        <v>283</v>
      </c>
      <c r="B312" s="9" t="s">
        <v>34</v>
      </c>
      <c r="C312" s="9" t="s">
        <v>284</v>
      </c>
      <c r="D312" s="9"/>
      <c r="E312" s="10"/>
      <c r="F312" s="79">
        <f t="shared" si="136"/>
        <v>40057</v>
      </c>
      <c r="G312" s="79">
        <f t="shared" si="136"/>
        <v>30819.3</v>
      </c>
    </row>
    <row r="313" spans="1:7" outlineLevel="1" x14ac:dyDescent="0.25">
      <c r="A313" s="14" t="s">
        <v>11</v>
      </c>
      <c r="B313" s="9" t="s">
        <v>34</v>
      </c>
      <c r="C313" s="9" t="s">
        <v>284</v>
      </c>
      <c r="D313" s="9" t="s">
        <v>12</v>
      </c>
      <c r="E313" s="10"/>
      <c r="F313" s="79">
        <f t="shared" si="136"/>
        <v>40057</v>
      </c>
      <c r="G313" s="79">
        <f t="shared" si="136"/>
        <v>30819.3</v>
      </c>
    </row>
    <row r="314" spans="1:7" ht="30" outlineLevel="1" x14ac:dyDescent="0.25">
      <c r="A314" s="14" t="s">
        <v>285</v>
      </c>
      <c r="B314" s="9" t="s">
        <v>34</v>
      </c>
      <c r="C314" s="9" t="s">
        <v>284</v>
      </c>
      <c r="D314" s="9" t="s">
        <v>286</v>
      </c>
      <c r="E314" s="10"/>
      <c r="F314" s="79">
        <f t="shared" si="136"/>
        <v>40057</v>
      </c>
      <c r="G314" s="79">
        <f t="shared" si="136"/>
        <v>30819.3</v>
      </c>
    </row>
    <row r="315" spans="1:7" ht="30" outlineLevel="1" x14ac:dyDescent="0.25">
      <c r="A315" s="14" t="s">
        <v>287</v>
      </c>
      <c r="B315" s="9" t="s">
        <v>34</v>
      </c>
      <c r="C315" s="9" t="s">
        <v>284</v>
      </c>
      <c r="D315" s="9" t="s">
        <v>286</v>
      </c>
      <c r="E315" s="10">
        <v>700</v>
      </c>
      <c r="F315" s="84">
        <v>40057</v>
      </c>
      <c r="G315" s="84">
        <v>30819.3</v>
      </c>
    </row>
    <row r="316" spans="1:7" ht="34.5" customHeight="1" x14ac:dyDescent="0.25">
      <c r="A316" s="7" t="s">
        <v>288</v>
      </c>
      <c r="B316" s="8" t="s">
        <v>289</v>
      </c>
      <c r="C316" s="9" t="s">
        <v>35</v>
      </c>
      <c r="D316" s="8"/>
      <c r="E316" s="10"/>
      <c r="F316" s="78">
        <f t="shared" ref="F316:G316" si="137">+F317</f>
        <v>71499.400000000009</v>
      </c>
      <c r="G316" s="78">
        <f t="shared" si="137"/>
        <v>61242.100000000006</v>
      </c>
    </row>
    <row r="317" spans="1:7" outlineLevel="1" x14ac:dyDescent="0.25">
      <c r="A317" s="11" t="s">
        <v>7</v>
      </c>
      <c r="B317" s="9" t="s">
        <v>289</v>
      </c>
      <c r="C317" s="9" t="s">
        <v>8</v>
      </c>
      <c r="D317" s="9"/>
      <c r="E317" s="10"/>
      <c r="F317" s="79">
        <f t="shared" ref="F317:G317" si="138">F318+F325+F329</f>
        <v>71499.400000000009</v>
      </c>
      <c r="G317" s="79">
        <f t="shared" si="138"/>
        <v>61242.100000000006</v>
      </c>
    </row>
    <row r="318" spans="1:7" ht="60" outlineLevel="1" x14ac:dyDescent="0.25">
      <c r="A318" s="11" t="s">
        <v>290</v>
      </c>
      <c r="B318" s="9" t="s">
        <v>289</v>
      </c>
      <c r="C318" s="9" t="s">
        <v>291</v>
      </c>
      <c r="D318" s="9"/>
      <c r="E318" s="10"/>
      <c r="F318" s="79">
        <f t="shared" ref="F318:G319" si="139">F319</f>
        <v>61126</v>
      </c>
      <c r="G318" s="79">
        <f t="shared" si="139"/>
        <v>61011.8</v>
      </c>
    </row>
    <row r="319" spans="1:7" outlineLevel="1" x14ac:dyDescent="0.25">
      <c r="A319" s="11" t="s">
        <v>11</v>
      </c>
      <c r="B319" s="9" t="s">
        <v>289</v>
      </c>
      <c r="C319" s="9" t="s">
        <v>291</v>
      </c>
      <c r="D319" s="9" t="s">
        <v>12</v>
      </c>
      <c r="E319" s="10"/>
      <c r="F319" s="79">
        <f t="shared" si="139"/>
        <v>61126</v>
      </c>
      <c r="G319" s="79">
        <f t="shared" si="139"/>
        <v>61011.8</v>
      </c>
    </row>
    <row r="320" spans="1:7" ht="60" outlineLevel="1" x14ac:dyDescent="0.25">
      <c r="A320" s="12" t="s">
        <v>42</v>
      </c>
      <c r="B320" s="9" t="s">
        <v>289</v>
      </c>
      <c r="C320" s="9" t="s">
        <v>291</v>
      </c>
      <c r="D320" s="9" t="s">
        <v>43</v>
      </c>
      <c r="E320" s="10"/>
      <c r="F320" s="79">
        <f t="shared" ref="F320:G320" si="140">F321+F322+F323+F324</f>
        <v>61126</v>
      </c>
      <c r="G320" s="79">
        <f t="shared" si="140"/>
        <v>61011.8</v>
      </c>
    </row>
    <row r="321" spans="1:7" ht="90" outlineLevel="1" x14ac:dyDescent="0.25">
      <c r="A321" s="11" t="s">
        <v>15</v>
      </c>
      <c r="B321" s="9" t="s">
        <v>289</v>
      </c>
      <c r="C321" s="9" t="s">
        <v>291</v>
      </c>
      <c r="D321" s="9" t="s">
        <v>43</v>
      </c>
      <c r="E321" s="10">
        <v>100</v>
      </c>
      <c r="F321" s="84">
        <v>57097.3</v>
      </c>
      <c r="G321" s="84">
        <v>57006.400000000001</v>
      </c>
    </row>
    <row r="322" spans="1:7" ht="45" outlineLevel="1" x14ac:dyDescent="0.25">
      <c r="A322" s="11" t="s">
        <v>18</v>
      </c>
      <c r="B322" s="9" t="s">
        <v>289</v>
      </c>
      <c r="C322" s="9" t="s">
        <v>291</v>
      </c>
      <c r="D322" s="9" t="s">
        <v>43</v>
      </c>
      <c r="E322" s="10">
        <v>200</v>
      </c>
      <c r="F322" s="84">
        <v>3690.9</v>
      </c>
      <c r="G322" s="84">
        <v>3667.8</v>
      </c>
    </row>
    <row r="323" spans="1:7" ht="30" outlineLevel="1" x14ac:dyDescent="0.25">
      <c r="A323" s="14" t="s">
        <v>25</v>
      </c>
      <c r="B323" s="9" t="s">
        <v>289</v>
      </c>
      <c r="C323" s="9" t="s">
        <v>291</v>
      </c>
      <c r="D323" s="9" t="s">
        <v>43</v>
      </c>
      <c r="E323" s="10">
        <v>300</v>
      </c>
      <c r="F323" s="84">
        <v>287.60000000000002</v>
      </c>
      <c r="G323" s="84">
        <v>287.60000000000002</v>
      </c>
    </row>
    <row r="324" spans="1:7" outlineLevel="1" x14ac:dyDescent="0.25">
      <c r="A324" s="12" t="s">
        <v>44</v>
      </c>
      <c r="B324" s="9" t="s">
        <v>289</v>
      </c>
      <c r="C324" s="9" t="s">
        <v>291</v>
      </c>
      <c r="D324" s="9" t="s">
        <v>43</v>
      </c>
      <c r="E324" s="10">
        <v>800</v>
      </c>
      <c r="F324" s="84">
        <v>50.2</v>
      </c>
      <c r="G324" s="84">
        <v>50</v>
      </c>
    </row>
    <row r="325" spans="1:7" outlineLevel="1" x14ac:dyDescent="0.25">
      <c r="A325" s="11" t="s">
        <v>292</v>
      </c>
      <c r="B325" s="9" t="s">
        <v>289</v>
      </c>
      <c r="C325" s="9" t="s">
        <v>293</v>
      </c>
      <c r="D325" s="9"/>
      <c r="E325" s="10"/>
      <c r="F325" s="79">
        <f t="shared" ref="F325:G327" si="141">F326</f>
        <v>10143.1</v>
      </c>
      <c r="G325" s="79">
        <f t="shared" si="141"/>
        <v>0</v>
      </c>
    </row>
    <row r="326" spans="1:7" outlineLevel="1" x14ac:dyDescent="0.25">
      <c r="A326" s="11" t="s">
        <v>11</v>
      </c>
      <c r="B326" s="31" t="s">
        <v>289</v>
      </c>
      <c r="C326" s="9" t="s">
        <v>293</v>
      </c>
      <c r="D326" s="9" t="s">
        <v>12</v>
      </c>
      <c r="E326" s="10"/>
      <c r="F326" s="79">
        <f t="shared" si="141"/>
        <v>10143.1</v>
      </c>
      <c r="G326" s="79">
        <f t="shared" si="141"/>
        <v>0</v>
      </c>
    </row>
    <row r="327" spans="1:7" ht="30" outlineLevel="1" x14ac:dyDescent="0.25">
      <c r="A327" s="11" t="s">
        <v>294</v>
      </c>
      <c r="B327" s="9" t="s">
        <v>289</v>
      </c>
      <c r="C327" s="9" t="s">
        <v>293</v>
      </c>
      <c r="D327" s="9" t="s">
        <v>295</v>
      </c>
      <c r="E327" s="10"/>
      <c r="F327" s="79">
        <f t="shared" si="141"/>
        <v>10143.1</v>
      </c>
      <c r="G327" s="79">
        <f t="shared" si="141"/>
        <v>0</v>
      </c>
    </row>
    <row r="328" spans="1:7" outlineLevel="1" x14ac:dyDescent="0.25">
      <c r="A328" s="12" t="s">
        <v>44</v>
      </c>
      <c r="B328" s="9" t="s">
        <v>289</v>
      </c>
      <c r="C328" s="9" t="s">
        <v>293</v>
      </c>
      <c r="D328" s="9" t="s">
        <v>295</v>
      </c>
      <c r="E328" s="10">
        <v>800</v>
      </c>
      <c r="F328" s="84">
        <v>10143.1</v>
      </c>
      <c r="G328" s="84">
        <v>0</v>
      </c>
    </row>
    <row r="329" spans="1:7" outlineLevel="1" x14ac:dyDescent="0.25">
      <c r="A329" s="14" t="s">
        <v>21</v>
      </c>
      <c r="B329" s="9" t="s">
        <v>289</v>
      </c>
      <c r="C329" s="9" t="s">
        <v>22</v>
      </c>
      <c r="D329" s="9"/>
      <c r="E329" s="10"/>
      <c r="F329" s="84">
        <v>230.3</v>
      </c>
      <c r="G329" s="84">
        <v>230.3</v>
      </c>
    </row>
    <row r="330" spans="1:7" outlineLevel="1" x14ac:dyDescent="0.25">
      <c r="A330" s="14" t="s">
        <v>11</v>
      </c>
      <c r="B330" s="9" t="s">
        <v>289</v>
      </c>
      <c r="C330" s="9" t="s">
        <v>22</v>
      </c>
      <c r="D330" s="9" t="s">
        <v>12</v>
      </c>
      <c r="E330" s="10"/>
      <c r="F330" s="84">
        <v>230.3</v>
      </c>
      <c r="G330" s="84">
        <v>230.3</v>
      </c>
    </row>
    <row r="331" spans="1:7" ht="75" outlineLevel="1" x14ac:dyDescent="0.25">
      <c r="A331" s="32" t="s">
        <v>68</v>
      </c>
      <c r="B331" s="33" t="s">
        <v>289</v>
      </c>
      <c r="C331" s="22" t="s">
        <v>22</v>
      </c>
      <c r="D331" s="22" t="s">
        <v>69</v>
      </c>
      <c r="E331" s="34"/>
      <c r="F331" s="84">
        <v>230.3</v>
      </c>
      <c r="G331" s="84">
        <v>230.3</v>
      </c>
    </row>
    <row r="332" spans="1:7" outlineLevel="1" x14ac:dyDescent="0.25">
      <c r="A332" s="27" t="s">
        <v>44</v>
      </c>
      <c r="B332" s="33" t="s">
        <v>289</v>
      </c>
      <c r="C332" s="22" t="s">
        <v>22</v>
      </c>
      <c r="D332" s="22" t="s">
        <v>69</v>
      </c>
      <c r="E332" s="34">
        <v>800</v>
      </c>
      <c r="F332" s="84">
        <v>230.3</v>
      </c>
      <c r="G332" s="84">
        <v>230.3</v>
      </c>
    </row>
    <row r="333" spans="1:7" ht="37.5" customHeight="1" x14ac:dyDescent="0.25">
      <c r="A333" s="7" t="s">
        <v>296</v>
      </c>
      <c r="B333" s="8" t="s">
        <v>297</v>
      </c>
      <c r="C333" s="9" t="s">
        <v>35</v>
      </c>
      <c r="D333" s="8"/>
      <c r="E333" s="10"/>
      <c r="F333" s="78">
        <f>F334+F346+F389+F504</f>
        <v>5307685.3</v>
      </c>
      <c r="G333" s="78">
        <f>G334+G346+G389+G504</f>
        <v>5115590.3</v>
      </c>
    </row>
    <row r="334" spans="1:7" ht="19.5" customHeight="1" outlineLevel="1" x14ac:dyDescent="0.25">
      <c r="A334" s="14" t="s">
        <v>7</v>
      </c>
      <c r="B334" s="9" t="s">
        <v>297</v>
      </c>
      <c r="C334" s="9" t="s">
        <v>8</v>
      </c>
      <c r="D334" s="8"/>
      <c r="E334" s="10"/>
      <c r="F334" s="79">
        <f>F335+F341</f>
        <v>293.2</v>
      </c>
      <c r="G334" s="79">
        <f>G335+G341</f>
        <v>293.2</v>
      </c>
    </row>
    <row r="335" spans="1:7" ht="34.5" customHeight="1" outlineLevel="1" x14ac:dyDescent="0.25">
      <c r="A335" s="92" t="s">
        <v>727</v>
      </c>
      <c r="B335" s="9" t="s">
        <v>297</v>
      </c>
      <c r="C335" s="9" t="s">
        <v>728</v>
      </c>
      <c r="D335" s="8"/>
      <c r="E335" s="10"/>
      <c r="F335" s="79">
        <f t="shared" ref="F335:G338" si="142">F336</f>
        <v>285</v>
      </c>
      <c r="G335" s="79">
        <f t="shared" si="142"/>
        <v>285</v>
      </c>
    </row>
    <row r="336" spans="1:7" ht="93" customHeight="1" outlineLevel="1" x14ac:dyDescent="0.25">
      <c r="A336" s="11" t="s">
        <v>187</v>
      </c>
      <c r="B336" s="9" t="s">
        <v>297</v>
      </c>
      <c r="C336" s="9" t="s">
        <v>728</v>
      </c>
      <c r="D336" s="9" t="s">
        <v>164</v>
      </c>
      <c r="E336" s="10"/>
      <c r="F336" s="79">
        <f t="shared" si="142"/>
        <v>285</v>
      </c>
      <c r="G336" s="79">
        <f t="shared" si="142"/>
        <v>285</v>
      </c>
    </row>
    <row r="337" spans="1:7" ht="36.75" customHeight="1" outlineLevel="1" x14ac:dyDescent="0.25">
      <c r="A337" s="11" t="s">
        <v>188</v>
      </c>
      <c r="B337" s="9" t="s">
        <v>297</v>
      </c>
      <c r="C337" s="9" t="s">
        <v>728</v>
      </c>
      <c r="D337" s="9" t="s">
        <v>189</v>
      </c>
      <c r="E337" s="10"/>
      <c r="F337" s="79">
        <f t="shared" si="142"/>
        <v>285</v>
      </c>
      <c r="G337" s="79">
        <f t="shared" si="142"/>
        <v>285</v>
      </c>
    </row>
    <row r="338" spans="1:7" ht="48" customHeight="1" outlineLevel="1" x14ac:dyDescent="0.25">
      <c r="A338" s="11" t="s">
        <v>335</v>
      </c>
      <c r="B338" s="9" t="s">
        <v>297</v>
      </c>
      <c r="C338" s="9" t="s">
        <v>728</v>
      </c>
      <c r="D338" s="9" t="s">
        <v>336</v>
      </c>
      <c r="E338" s="10"/>
      <c r="F338" s="79">
        <f t="shared" si="142"/>
        <v>285</v>
      </c>
      <c r="G338" s="79">
        <f t="shared" si="142"/>
        <v>285</v>
      </c>
    </row>
    <row r="339" spans="1:7" ht="38.25" customHeight="1" outlineLevel="1" x14ac:dyDescent="0.25">
      <c r="A339" s="11" t="s">
        <v>343</v>
      </c>
      <c r="B339" s="9" t="s">
        <v>297</v>
      </c>
      <c r="C339" s="93" t="s">
        <v>728</v>
      </c>
      <c r="D339" s="9" t="s">
        <v>344</v>
      </c>
      <c r="E339" s="93"/>
      <c r="F339" s="79">
        <f t="shared" ref="F339:G339" si="143">F340</f>
        <v>285</v>
      </c>
      <c r="G339" s="79">
        <f t="shared" si="143"/>
        <v>285</v>
      </c>
    </row>
    <row r="340" spans="1:7" ht="45.75" customHeight="1" outlineLevel="1" x14ac:dyDescent="0.25">
      <c r="A340" s="11" t="s">
        <v>18</v>
      </c>
      <c r="B340" s="9" t="s">
        <v>297</v>
      </c>
      <c r="C340" s="88" t="s">
        <v>728</v>
      </c>
      <c r="D340" s="9" t="s">
        <v>344</v>
      </c>
      <c r="E340" s="10">
        <v>200</v>
      </c>
      <c r="F340" s="84">
        <v>285</v>
      </c>
      <c r="G340" s="84">
        <v>285</v>
      </c>
    </row>
    <row r="341" spans="1:7" ht="23.25" customHeight="1" outlineLevel="1" x14ac:dyDescent="0.25">
      <c r="A341" s="14" t="s">
        <v>21</v>
      </c>
      <c r="B341" s="9" t="s">
        <v>297</v>
      </c>
      <c r="C341" s="9" t="s">
        <v>22</v>
      </c>
      <c r="D341" s="9"/>
      <c r="E341" s="10"/>
      <c r="F341" s="79">
        <f t="shared" ref="F341:G342" si="144">F342</f>
        <v>8.2000000000000011</v>
      </c>
      <c r="G341" s="79">
        <f t="shared" si="144"/>
        <v>8.2000000000000011</v>
      </c>
    </row>
    <row r="342" spans="1:7" ht="18" customHeight="1" outlineLevel="1" x14ac:dyDescent="0.25">
      <c r="A342" s="14" t="s">
        <v>11</v>
      </c>
      <c r="B342" s="9" t="s">
        <v>297</v>
      </c>
      <c r="C342" s="9" t="s">
        <v>22</v>
      </c>
      <c r="D342" s="9" t="s">
        <v>12</v>
      </c>
      <c r="E342" s="10"/>
      <c r="F342" s="79">
        <f t="shared" si="144"/>
        <v>8.2000000000000011</v>
      </c>
      <c r="G342" s="79">
        <f t="shared" si="144"/>
        <v>8.2000000000000011</v>
      </c>
    </row>
    <row r="343" spans="1:7" ht="51.75" customHeight="1" outlineLevel="1" x14ac:dyDescent="0.25">
      <c r="A343" s="11" t="s">
        <v>68</v>
      </c>
      <c r="B343" s="9" t="s">
        <v>297</v>
      </c>
      <c r="C343" s="9" t="s">
        <v>22</v>
      </c>
      <c r="D343" s="9" t="s">
        <v>69</v>
      </c>
      <c r="E343" s="10"/>
      <c r="F343" s="79">
        <f t="shared" ref="F343:G343" si="145">F344+F345</f>
        <v>8.2000000000000011</v>
      </c>
      <c r="G343" s="79">
        <f t="shared" si="145"/>
        <v>8.2000000000000011</v>
      </c>
    </row>
    <row r="344" spans="1:7" ht="54.75" customHeight="1" outlineLevel="1" x14ac:dyDescent="0.25">
      <c r="A344" s="11" t="s">
        <v>18</v>
      </c>
      <c r="B344" s="9" t="s">
        <v>297</v>
      </c>
      <c r="C344" s="9" t="s">
        <v>22</v>
      </c>
      <c r="D344" s="9" t="s">
        <v>69</v>
      </c>
      <c r="E344" s="10">
        <v>200</v>
      </c>
      <c r="F344" s="84">
        <v>0.3</v>
      </c>
      <c r="G344" s="84">
        <v>0.3</v>
      </c>
    </row>
    <row r="345" spans="1:7" ht="19.5" customHeight="1" outlineLevel="1" x14ac:dyDescent="0.25">
      <c r="A345" s="12" t="s">
        <v>44</v>
      </c>
      <c r="B345" s="9" t="s">
        <v>297</v>
      </c>
      <c r="C345" s="9" t="s">
        <v>22</v>
      </c>
      <c r="D345" s="9" t="s">
        <v>69</v>
      </c>
      <c r="E345" s="10">
        <v>800</v>
      </c>
      <c r="F345" s="84">
        <v>7.9</v>
      </c>
      <c r="G345" s="84">
        <v>7.9</v>
      </c>
    </row>
    <row r="346" spans="1:7" outlineLevel="1" x14ac:dyDescent="0.25">
      <c r="A346" s="35" t="s">
        <v>73</v>
      </c>
      <c r="B346" s="17" t="s">
        <v>297</v>
      </c>
      <c r="C346" s="17" t="s">
        <v>74</v>
      </c>
      <c r="D346" s="17"/>
      <c r="E346" s="18"/>
      <c r="F346" s="80">
        <f t="shared" ref="F346:G346" si="146">F347+F353+F381</f>
        <v>1140888.8</v>
      </c>
      <c r="G346" s="80">
        <f t="shared" si="146"/>
        <v>1102772.5</v>
      </c>
    </row>
    <row r="347" spans="1:7" outlineLevel="1" x14ac:dyDescent="0.25">
      <c r="A347" s="12" t="s">
        <v>298</v>
      </c>
      <c r="B347" s="17" t="s">
        <v>297</v>
      </c>
      <c r="C347" s="17" t="s">
        <v>299</v>
      </c>
      <c r="D347" s="17"/>
      <c r="E347" s="18"/>
      <c r="F347" s="80">
        <f t="shared" ref="F347:G351" si="147">F348</f>
        <v>16366.5</v>
      </c>
      <c r="G347" s="80">
        <f t="shared" si="147"/>
        <v>15943.2</v>
      </c>
    </row>
    <row r="348" spans="1:7" ht="60" outlineLevel="1" x14ac:dyDescent="0.25">
      <c r="A348" s="11" t="s">
        <v>77</v>
      </c>
      <c r="B348" s="17" t="s">
        <v>297</v>
      </c>
      <c r="C348" s="17" t="s">
        <v>299</v>
      </c>
      <c r="D348" s="9" t="s">
        <v>78</v>
      </c>
      <c r="E348" s="18"/>
      <c r="F348" s="80">
        <f t="shared" si="147"/>
        <v>16366.5</v>
      </c>
      <c r="G348" s="80">
        <f t="shared" si="147"/>
        <v>15943.2</v>
      </c>
    </row>
    <row r="349" spans="1:7" ht="60" outlineLevel="1" x14ac:dyDescent="0.25">
      <c r="A349" s="11" t="s">
        <v>79</v>
      </c>
      <c r="B349" s="17" t="s">
        <v>297</v>
      </c>
      <c r="C349" s="17" t="s">
        <v>299</v>
      </c>
      <c r="D349" s="9" t="s">
        <v>80</v>
      </c>
      <c r="E349" s="18"/>
      <c r="F349" s="80">
        <f t="shared" si="147"/>
        <v>16366.5</v>
      </c>
      <c r="G349" s="80">
        <f t="shared" si="147"/>
        <v>15943.2</v>
      </c>
    </row>
    <row r="350" spans="1:7" ht="60" outlineLevel="1" x14ac:dyDescent="0.25">
      <c r="A350" s="35" t="s">
        <v>81</v>
      </c>
      <c r="B350" s="17" t="s">
        <v>297</v>
      </c>
      <c r="C350" s="17" t="s">
        <v>299</v>
      </c>
      <c r="D350" s="9" t="s">
        <v>82</v>
      </c>
      <c r="E350" s="18"/>
      <c r="F350" s="80">
        <f t="shared" si="147"/>
        <v>16366.5</v>
      </c>
      <c r="G350" s="80">
        <f t="shared" si="147"/>
        <v>15943.2</v>
      </c>
    </row>
    <row r="351" spans="1:7" ht="90" outlineLevel="1" x14ac:dyDescent="0.25">
      <c r="A351" s="36" t="s">
        <v>300</v>
      </c>
      <c r="B351" s="17" t="s">
        <v>297</v>
      </c>
      <c r="C351" s="17" t="s">
        <v>299</v>
      </c>
      <c r="D351" s="9" t="s">
        <v>301</v>
      </c>
      <c r="E351" s="18"/>
      <c r="F351" s="80">
        <f t="shared" si="147"/>
        <v>16366.5</v>
      </c>
      <c r="G351" s="80">
        <f t="shared" si="147"/>
        <v>15943.2</v>
      </c>
    </row>
    <row r="352" spans="1:7" ht="45" outlineLevel="1" x14ac:dyDescent="0.25">
      <c r="A352" s="11" t="s">
        <v>18</v>
      </c>
      <c r="B352" s="17" t="s">
        <v>297</v>
      </c>
      <c r="C352" s="17" t="s">
        <v>299</v>
      </c>
      <c r="D352" s="9" t="s">
        <v>301</v>
      </c>
      <c r="E352" s="18">
        <v>200</v>
      </c>
      <c r="F352" s="84">
        <v>16366.5</v>
      </c>
      <c r="G352" s="84">
        <v>15943.2</v>
      </c>
    </row>
    <row r="353" spans="1:7" ht="20.25" customHeight="1" outlineLevel="1" x14ac:dyDescent="0.25">
      <c r="A353" s="35" t="s">
        <v>111</v>
      </c>
      <c r="B353" s="17" t="s">
        <v>297</v>
      </c>
      <c r="C353" s="17" t="s">
        <v>112</v>
      </c>
      <c r="D353" s="17"/>
      <c r="E353" s="18"/>
      <c r="F353" s="80">
        <f t="shared" ref="F353:G353" si="148">F354+F357+F376</f>
        <v>394093.3</v>
      </c>
      <c r="G353" s="80">
        <f t="shared" si="148"/>
        <v>356400.3</v>
      </c>
    </row>
    <row r="354" spans="1:7" ht="18.75" customHeight="1" outlineLevel="1" x14ac:dyDescent="0.25">
      <c r="A354" s="24" t="s">
        <v>11</v>
      </c>
      <c r="B354" s="17" t="s">
        <v>297</v>
      </c>
      <c r="C354" s="17" t="s">
        <v>112</v>
      </c>
      <c r="D354" s="17" t="s">
        <v>12</v>
      </c>
      <c r="E354" s="18"/>
      <c r="F354" s="80">
        <f t="shared" ref="F354:G355" si="149">F355</f>
        <v>1890</v>
      </c>
      <c r="G354" s="80">
        <f t="shared" si="149"/>
        <v>1890</v>
      </c>
    </row>
    <row r="355" spans="1:7" ht="30" outlineLevel="1" x14ac:dyDescent="0.25">
      <c r="A355" s="24" t="s">
        <v>294</v>
      </c>
      <c r="B355" s="17" t="s">
        <v>297</v>
      </c>
      <c r="C355" s="17" t="s">
        <v>112</v>
      </c>
      <c r="D355" s="17" t="s">
        <v>295</v>
      </c>
      <c r="E355" s="18"/>
      <c r="F355" s="80">
        <f t="shared" si="149"/>
        <v>1890</v>
      </c>
      <c r="G355" s="80">
        <f t="shared" si="149"/>
        <v>1890</v>
      </c>
    </row>
    <row r="356" spans="1:7" ht="45" outlineLevel="1" x14ac:dyDescent="0.25">
      <c r="A356" s="26" t="s">
        <v>222</v>
      </c>
      <c r="B356" s="17" t="s">
        <v>297</v>
      </c>
      <c r="C356" s="17" t="s">
        <v>112</v>
      </c>
      <c r="D356" s="17" t="s">
        <v>295</v>
      </c>
      <c r="E356" s="18">
        <v>600</v>
      </c>
      <c r="F356" s="84">
        <v>1890</v>
      </c>
      <c r="G356" s="84">
        <v>1890</v>
      </c>
    </row>
    <row r="357" spans="1:7" ht="45" outlineLevel="1" x14ac:dyDescent="0.25">
      <c r="A357" s="35" t="s">
        <v>94</v>
      </c>
      <c r="B357" s="17" t="s">
        <v>297</v>
      </c>
      <c r="C357" s="17" t="s">
        <v>112</v>
      </c>
      <c r="D357" s="17" t="s">
        <v>95</v>
      </c>
      <c r="E357" s="18"/>
      <c r="F357" s="80">
        <f t="shared" ref="F357:G358" si="150">F358</f>
        <v>388704.2</v>
      </c>
      <c r="G357" s="80">
        <f t="shared" si="150"/>
        <v>351012.6</v>
      </c>
    </row>
    <row r="358" spans="1:7" ht="60" outlineLevel="1" x14ac:dyDescent="0.25">
      <c r="A358" s="35" t="s">
        <v>113</v>
      </c>
      <c r="B358" s="17" t="s">
        <v>297</v>
      </c>
      <c r="C358" s="17" t="s">
        <v>112</v>
      </c>
      <c r="D358" s="17" t="s">
        <v>114</v>
      </c>
      <c r="E358" s="18"/>
      <c r="F358" s="80">
        <f t="shared" si="150"/>
        <v>388704.2</v>
      </c>
      <c r="G358" s="80">
        <f t="shared" si="150"/>
        <v>351012.6</v>
      </c>
    </row>
    <row r="359" spans="1:7" ht="45" outlineLevel="1" x14ac:dyDescent="0.25">
      <c r="A359" s="30" t="s">
        <v>121</v>
      </c>
      <c r="B359" s="17" t="s">
        <v>297</v>
      </c>
      <c r="C359" s="17" t="s">
        <v>112</v>
      </c>
      <c r="D359" s="17" t="s">
        <v>122</v>
      </c>
      <c r="E359" s="18"/>
      <c r="F359" s="80">
        <f t="shared" ref="F359:G359" si="151">F360+F362+F364+F366+F368+F370+F372+F374</f>
        <v>388704.2</v>
      </c>
      <c r="G359" s="80">
        <f t="shared" si="151"/>
        <v>351012.6</v>
      </c>
    </row>
    <row r="360" spans="1:7" ht="45" outlineLevel="1" x14ac:dyDescent="0.25">
      <c r="A360" s="30" t="s">
        <v>675</v>
      </c>
      <c r="B360" s="17" t="s">
        <v>297</v>
      </c>
      <c r="C360" s="17" t="s">
        <v>112</v>
      </c>
      <c r="D360" s="17" t="s">
        <v>676</v>
      </c>
      <c r="E360" s="18"/>
      <c r="F360" s="80">
        <f t="shared" ref="F360:G360" si="152">F361</f>
        <v>50603.3</v>
      </c>
      <c r="G360" s="80">
        <f t="shared" si="152"/>
        <v>13189</v>
      </c>
    </row>
    <row r="361" spans="1:7" ht="45" outlineLevel="1" x14ac:dyDescent="0.25">
      <c r="A361" s="11" t="s">
        <v>18</v>
      </c>
      <c r="B361" s="17" t="s">
        <v>297</v>
      </c>
      <c r="C361" s="17" t="s">
        <v>112</v>
      </c>
      <c r="D361" s="17" t="s">
        <v>676</v>
      </c>
      <c r="E361" s="18">
        <v>200</v>
      </c>
      <c r="F361" s="84">
        <v>50603.3</v>
      </c>
      <c r="G361" s="84">
        <v>13189</v>
      </c>
    </row>
    <row r="362" spans="1:7" ht="105" outlineLevel="1" x14ac:dyDescent="0.25">
      <c r="A362" s="30" t="s">
        <v>638</v>
      </c>
      <c r="B362" s="17" t="s">
        <v>297</v>
      </c>
      <c r="C362" s="17" t="s">
        <v>112</v>
      </c>
      <c r="D362" s="17" t="s">
        <v>639</v>
      </c>
      <c r="E362" s="18"/>
      <c r="F362" s="80">
        <f t="shared" ref="F362:G362" si="153">F363</f>
        <v>635</v>
      </c>
      <c r="G362" s="80">
        <f t="shared" si="153"/>
        <v>635</v>
      </c>
    </row>
    <row r="363" spans="1:7" ht="45" outlineLevel="1" x14ac:dyDescent="0.25">
      <c r="A363" s="11" t="s">
        <v>18</v>
      </c>
      <c r="B363" s="17" t="s">
        <v>297</v>
      </c>
      <c r="C363" s="17" t="s">
        <v>112</v>
      </c>
      <c r="D363" s="17" t="s">
        <v>639</v>
      </c>
      <c r="E363" s="18">
        <v>200</v>
      </c>
      <c r="F363" s="84">
        <v>635</v>
      </c>
      <c r="G363" s="84">
        <v>635</v>
      </c>
    </row>
    <row r="364" spans="1:7" ht="60" outlineLevel="1" x14ac:dyDescent="0.25">
      <c r="A364" s="35" t="s">
        <v>302</v>
      </c>
      <c r="B364" s="17" t="s">
        <v>297</v>
      </c>
      <c r="C364" s="17" t="s">
        <v>112</v>
      </c>
      <c r="D364" s="17" t="s">
        <v>303</v>
      </c>
      <c r="E364" s="18"/>
      <c r="F364" s="80">
        <f t="shared" ref="F364:G364" si="154">F365</f>
        <v>210006.8</v>
      </c>
      <c r="G364" s="80">
        <f t="shared" si="154"/>
        <v>210006.8</v>
      </c>
    </row>
    <row r="365" spans="1:7" outlineLevel="1" x14ac:dyDescent="0.25">
      <c r="A365" s="30" t="s">
        <v>44</v>
      </c>
      <c r="B365" s="17" t="s">
        <v>297</v>
      </c>
      <c r="C365" s="17" t="s">
        <v>112</v>
      </c>
      <c r="D365" s="17" t="s">
        <v>303</v>
      </c>
      <c r="E365" s="18">
        <v>800</v>
      </c>
      <c r="F365" s="84">
        <v>210006.8</v>
      </c>
      <c r="G365" s="84">
        <v>210006.8</v>
      </c>
    </row>
    <row r="366" spans="1:7" outlineLevel="1" x14ac:dyDescent="0.25">
      <c r="A366" s="56" t="s">
        <v>725</v>
      </c>
      <c r="B366" s="17" t="s">
        <v>297</v>
      </c>
      <c r="C366" s="17" t="s">
        <v>112</v>
      </c>
      <c r="D366" s="17" t="s">
        <v>726</v>
      </c>
      <c r="E366" s="18"/>
      <c r="F366" s="80">
        <f t="shared" ref="F366:G366" si="155">F367</f>
        <v>66310.899999999994</v>
      </c>
      <c r="G366" s="80">
        <f t="shared" si="155"/>
        <v>66310.899999999994</v>
      </c>
    </row>
    <row r="367" spans="1:7" ht="45" outlineLevel="1" x14ac:dyDescent="0.25">
      <c r="A367" s="26" t="s">
        <v>222</v>
      </c>
      <c r="B367" s="17" t="s">
        <v>297</v>
      </c>
      <c r="C367" s="17" t="s">
        <v>112</v>
      </c>
      <c r="D367" s="17" t="s">
        <v>726</v>
      </c>
      <c r="E367" s="18">
        <v>600</v>
      </c>
      <c r="F367" s="84">
        <v>66310.899999999994</v>
      </c>
      <c r="G367" s="84">
        <v>66310.899999999994</v>
      </c>
    </row>
    <row r="368" spans="1:7" ht="75" outlineLevel="1" x14ac:dyDescent="0.25">
      <c r="A368" s="36" t="s">
        <v>304</v>
      </c>
      <c r="B368" s="17" t="s">
        <v>297</v>
      </c>
      <c r="C368" s="17" t="s">
        <v>112</v>
      </c>
      <c r="D368" s="17" t="s">
        <v>305</v>
      </c>
      <c r="E368" s="18"/>
      <c r="F368" s="80">
        <f t="shared" ref="F368:G368" si="156">F369</f>
        <v>45870.3</v>
      </c>
      <c r="G368" s="80">
        <f t="shared" si="156"/>
        <v>45870.3</v>
      </c>
    </row>
    <row r="369" spans="1:7" outlineLevel="1" x14ac:dyDescent="0.25">
      <c r="A369" s="30" t="s">
        <v>44</v>
      </c>
      <c r="B369" s="17" t="s">
        <v>297</v>
      </c>
      <c r="C369" s="17" t="s">
        <v>112</v>
      </c>
      <c r="D369" s="17" t="s">
        <v>305</v>
      </c>
      <c r="E369" s="18">
        <v>800</v>
      </c>
      <c r="F369" s="84">
        <v>45870.3</v>
      </c>
      <c r="G369" s="84">
        <v>45870.3</v>
      </c>
    </row>
    <row r="370" spans="1:7" ht="30" outlineLevel="1" x14ac:dyDescent="0.25">
      <c r="A370" s="30" t="s">
        <v>723</v>
      </c>
      <c r="B370" s="17" t="s">
        <v>297</v>
      </c>
      <c r="C370" s="17" t="s">
        <v>112</v>
      </c>
      <c r="D370" s="17" t="s">
        <v>724</v>
      </c>
      <c r="E370" s="18"/>
      <c r="F370" s="80">
        <f t="shared" ref="F370:G370" si="157">F371</f>
        <v>8982.2000000000007</v>
      </c>
      <c r="G370" s="80">
        <f t="shared" si="157"/>
        <v>8982.2000000000007</v>
      </c>
    </row>
    <row r="371" spans="1:7" ht="45" outlineLevel="1" x14ac:dyDescent="0.25">
      <c r="A371" s="26" t="s">
        <v>222</v>
      </c>
      <c r="B371" s="17" t="s">
        <v>297</v>
      </c>
      <c r="C371" s="17" t="s">
        <v>112</v>
      </c>
      <c r="D371" s="17" t="s">
        <v>724</v>
      </c>
      <c r="E371" s="18">
        <v>600</v>
      </c>
      <c r="F371" s="84">
        <v>8982.2000000000007</v>
      </c>
      <c r="G371" s="84">
        <v>8982.2000000000007</v>
      </c>
    </row>
    <row r="372" spans="1:7" ht="60" outlineLevel="1" x14ac:dyDescent="0.25">
      <c r="A372" s="30" t="s">
        <v>306</v>
      </c>
      <c r="B372" s="17" t="s">
        <v>297</v>
      </c>
      <c r="C372" s="17" t="s">
        <v>112</v>
      </c>
      <c r="D372" s="17" t="s">
        <v>307</v>
      </c>
      <c r="E372" s="18"/>
      <c r="F372" s="80">
        <f t="shared" ref="F372:G372" si="158">F373</f>
        <v>1595.7</v>
      </c>
      <c r="G372" s="80">
        <f t="shared" si="158"/>
        <v>1318.4</v>
      </c>
    </row>
    <row r="373" spans="1:7" ht="45" outlineLevel="1" x14ac:dyDescent="0.25">
      <c r="A373" s="11" t="s">
        <v>18</v>
      </c>
      <c r="B373" s="17" t="s">
        <v>297</v>
      </c>
      <c r="C373" s="17" t="s">
        <v>112</v>
      </c>
      <c r="D373" s="17" t="s">
        <v>307</v>
      </c>
      <c r="E373" s="18">
        <v>200</v>
      </c>
      <c r="F373" s="84">
        <v>1595.7</v>
      </c>
      <c r="G373" s="84">
        <v>1318.4</v>
      </c>
    </row>
    <row r="374" spans="1:7" ht="60" outlineLevel="1" x14ac:dyDescent="0.25">
      <c r="A374" s="13" t="s">
        <v>125</v>
      </c>
      <c r="B374" s="17" t="s">
        <v>297</v>
      </c>
      <c r="C374" s="17" t="s">
        <v>112</v>
      </c>
      <c r="D374" s="17" t="s">
        <v>126</v>
      </c>
      <c r="E374" s="18"/>
      <c r="F374" s="80">
        <f t="shared" ref="F374:G374" si="159">F375</f>
        <v>4700</v>
      </c>
      <c r="G374" s="80">
        <f t="shared" si="159"/>
        <v>4700</v>
      </c>
    </row>
    <row r="375" spans="1:7" ht="45" outlineLevel="1" x14ac:dyDescent="0.25">
      <c r="A375" s="11" t="s">
        <v>18</v>
      </c>
      <c r="B375" s="17" t="s">
        <v>297</v>
      </c>
      <c r="C375" s="17" t="s">
        <v>112</v>
      </c>
      <c r="D375" s="17" t="s">
        <v>126</v>
      </c>
      <c r="E375" s="18">
        <v>200</v>
      </c>
      <c r="F375" s="84">
        <v>4700</v>
      </c>
      <c r="G375" s="84">
        <v>4700</v>
      </c>
    </row>
    <row r="376" spans="1:7" ht="90" outlineLevel="1" x14ac:dyDescent="0.25">
      <c r="A376" s="11" t="s">
        <v>187</v>
      </c>
      <c r="B376" s="17" t="s">
        <v>297</v>
      </c>
      <c r="C376" s="17" t="s">
        <v>112</v>
      </c>
      <c r="D376" s="17" t="s">
        <v>164</v>
      </c>
      <c r="E376" s="18"/>
      <c r="F376" s="80">
        <f t="shared" ref="F376:G379" si="160">F377</f>
        <v>3499.1</v>
      </c>
      <c r="G376" s="80">
        <f t="shared" si="160"/>
        <v>3497.7</v>
      </c>
    </row>
    <row r="377" spans="1:7" ht="30" outlineLevel="1" x14ac:dyDescent="0.25">
      <c r="A377" s="11" t="s">
        <v>188</v>
      </c>
      <c r="B377" s="17" t="s">
        <v>297</v>
      </c>
      <c r="C377" s="17" t="s">
        <v>112</v>
      </c>
      <c r="D377" s="17" t="s">
        <v>189</v>
      </c>
      <c r="E377" s="18"/>
      <c r="F377" s="80">
        <f t="shared" si="160"/>
        <v>3499.1</v>
      </c>
      <c r="G377" s="80">
        <f t="shared" si="160"/>
        <v>3497.7</v>
      </c>
    </row>
    <row r="378" spans="1:7" ht="45" outlineLevel="1" x14ac:dyDescent="0.25">
      <c r="A378" s="11" t="s">
        <v>335</v>
      </c>
      <c r="B378" s="17" t="s">
        <v>297</v>
      </c>
      <c r="C378" s="17" t="s">
        <v>112</v>
      </c>
      <c r="D378" s="17" t="s">
        <v>336</v>
      </c>
      <c r="E378" s="18"/>
      <c r="F378" s="80">
        <f t="shared" si="160"/>
        <v>3499.1</v>
      </c>
      <c r="G378" s="80">
        <f t="shared" si="160"/>
        <v>3497.7</v>
      </c>
    </row>
    <row r="379" spans="1:7" ht="150" outlineLevel="1" x14ac:dyDescent="0.25">
      <c r="A379" s="11" t="s">
        <v>339</v>
      </c>
      <c r="B379" s="17" t="s">
        <v>297</v>
      </c>
      <c r="C379" s="17" t="s">
        <v>112</v>
      </c>
      <c r="D379" s="17" t="s">
        <v>340</v>
      </c>
      <c r="E379" s="18"/>
      <c r="F379" s="80">
        <f t="shared" si="160"/>
        <v>3499.1</v>
      </c>
      <c r="G379" s="80">
        <f t="shared" si="160"/>
        <v>3497.7</v>
      </c>
    </row>
    <row r="380" spans="1:7" ht="45" outlineLevel="1" x14ac:dyDescent="0.25">
      <c r="A380" s="11" t="s">
        <v>18</v>
      </c>
      <c r="B380" s="17" t="s">
        <v>297</v>
      </c>
      <c r="C380" s="17" t="s">
        <v>112</v>
      </c>
      <c r="D380" s="17" t="s">
        <v>340</v>
      </c>
      <c r="E380" s="18">
        <v>200</v>
      </c>
      <c r="F380" s="84">
        <v>3499.1</v>
      </c>
      <c r="G380" s="84">
        <v>3497.7</v>
      </c>
    </row>
    <row r="381" spans="1:7" ht="30" outlineLevel="1" x14ac:dyDescent="0.25">
      <c r="A381" s="24" t="s">
        <v>129</v>
      </c>
      <c r="B381" s="17" t="s">
        <v>297</v>
      </c>
      <c r="C381" s="17" t="s">
        <v>130</v>
      </c>
      <c r="D381" s="17"/>
      <c r="E381" s="18"/>
      <c r="F381" s="80">
        <f t="shared" ref="F381:G383" si="161">F382</f>
        <v>730429</v>
      </c>
      <c r="G381" s="80">
        <f t="shared" si="161"/>
        <v>730429</v>
      </c>
    </row>
    <row r="382" spans="1:7" ht="60" outlineLevel="1" x14ac:dyDescent="0.25">
      <c r="A382" s="24" t="s">
        <v>131</v>
      </c>
      <c r="B382" s="17" t="s">
        <v>297</v>
      </c>
      <c r="C382" s="17" t="s">
        <v>130</v>
      </c>
      <c r="D382" s="17" t="s">
        <v>132</v>
      </c>
      <c r="E382" s="18"/>
      <c r="F382" s="80">
        <f t="shared" si="161"/>
        <v>730429</v>
      </c>
      <c r="G382" s="80">
        <f t="shared" si="161"/>
        <v>730429</v>
      </c>
    </row>
    <row r="383" spans="1:7" ht="30" outlineLevel="1" x14ac:dyDescent="0.25">
      <c r="A383" s="24" t="s">
        <v>133</v>
      </c>
      <c r="B383" s="17" t="s">
        <v>297</v>
      </c>
      <c r="C383" s="17" t="s">
        <v>130</v>
      </c>
      <c r="D383" s="17" t="s">
        <v>134</v>
      </c>
      <c r="E383" s="18"/>
      <c r="F383" s="80">
        <f t="shared" si="161"/>
        <v>730429</v>
      </c>
      <c r="G383" s="80">
        <f t="shared" si="161"/>
        <v>730429</v>
      </c>
    </row>
    <row r="384" spans="1:7" ht="60" outlineLevel="1" x14ac:dyDescent="0.25">
      <c r="A384" s="26" t="s">
        <v>135</v>
      </c>
      <c r="B384" s="17" t="s">
        <v>297</v>
      </c>
      <c r="C384" s="17" t="s">
        <v>130</v>
      </c>
      <c r="D384" s="17" t="s">
        <v>136</v>
      </c>
      <c r="E384" s="18"/>
      <c r="F384" s="80">
        <f t="shared" ref="F384:G384" si="162">F385+F387</f>
        <v>730429</v>
      </c>
      <c r="G384" s="80">
        <f t="shared" si="162"/>
        <v>730429</v>
      </c>
    </row>
    <row r="385" spans="1:7" ht="105" outlineLevel="1" x14ac:dyDescent="0.25">
      <c r="A385" s="26" t="s">
        <v>667</v>
      </c>
      <c r="B385" s="17" t="s">
        <v>297</v>
      </c>
      <c r="C385" s="17" t="s">
        <v>130</v>
      </c>
      <c r="D385" s="17" t="s">
        <v>137</v>
      </c>
      <c r="E385" s="18"/>
      <c r="F385" s="80">
        <f t="shared" ref="F385:G385" si="163">F386</f>
        <v>490630.5</v>
      </c>
      <c r="G385" s="80">
        <f t="shared" si="163"/>
        <v>490630.5</v>
      </c>
    </row>
    <row r="386" spans="1:7" ht="45" outlineLevel="1" x14ac:dyDescent="0.25">
      <c r="A386" s="26" t="s">
        <v>85</v>
      </c>
      <c r="B386" s="17" t="s">
        <v>297</v>
      </c>
      <c r="C386" s="17" t="s">
        <v>130</v>
      </c>
      <c r="D386" s="17" t="s">
        <v>137</v>
      </c>
      <c r="E386" s="18">
        <v>400</v>
      </c>
      <c r="F386" s="84">
        <v>490630.5</v>
      </c>
      <c r="G386" s="84">
        <v>490630.5</v>
      </c>
    </row>
    <row r="387" spans="1:7" ht="60" outlineLevel="1" x14ac:dyDescent="0.25">
      <c r="A387" s="25" t="s">
        <v>138</v>
      </c>
      <c r="B387" s="17" t="s">
        <v>297</v>
      </c>
      <c r="C387" s="17" t="s">
        <v>130</v>
      </c>
      <c r="D387" s="17" t="s">
        <v>139</v>
      </c>
      <c r="E387" s="18"/>
      <c r="F387" s="80">
        <f t="shared" ref="F387:G387" si="164">F388</f>
        <v>239798.5</v>
      </c>
      <c r="G387" s="80">
        <f t="shared" si="164"/>
        <v>239798.5</v>
      </c>
    </row>
    <row r="388" spans="1:7" ht="45" outlineLevel="1" x14ac:dyDescent="0.25">
      <c r="A388" s="26" t="s">
        <v>85</v>
      </c>
      <c r="B388" s="17" t="s">
        <v>297</v>
      </c>
      <c r="C388" s="17" t="s">
        <v>130</v>
      </c>
      <c r="D388" s="17" t="s">
        <v>139</v>
      </c>
      <c r="E388" s="18">
        <v>400</v>
      </c>
      <c r="F388" s="84">
        <v>239798.5</v>
      </c>
      <c r="G388" s="84">
        <v>239798.5</v>
      </c>
    </row>
    <row r="389" spans="1:7" outlineLevel="1" x14ac:dyDescent="0.25">
      <c r="A389" s="35" t="s">
        <v>159</v>
      </c>
      <c r="B389" s="17" t="s">
        <v>297</v>
      </c>
      <c r="C389" s="17" t="s">
        <v>160</v>
      </c>
      <c r="D389" s="17"/>
      <c r="E389" s="18"/>
      <c r="F389" s="80">
        <f t="shared" ref="F389:G389" si="165">F390+F404+F441+F495</f>
        <v>4145624.1</v>
      </c>
      <c r="G389" s="80">
        <f t="shared" si="165"/>
        <v>3994319.5</v>
      </c>
    </row>
    <row r="390" spans="1:7" outlineLevel="1" x14ac:dyDescent="0.25">
      <c r="A390" s="35" t="s">
        <v>308</v>
      </c>
      <c r="B390" s="17" t="s">
        <v>297</v>
      </c>
      <c r="C390" s="17" t="s">
        <v>309</v>
      </c>
      <c r="D390" s="17"/>
      <c r="E390" s="18"/>
      <c r="F390" s="80">
        <f t="shared" ref="F390:G390" si="166">F391+F394+F399</f>
        <v>7545</v>
      </c>
      <c r="G390" s="80">
        <f t="shared" si="166"/>
        <v>3160.6000000000004</v>
      </c>
    </row>
    <row r="391" spans="1:7" outlineLevel="1" x14ac:dyDescent="0.25">
      <c r="A391" s="24" t="s">
        <v>11</v>
      </c>
      <c r="B391" s="17" t="s">
        <v>297</v>
      </c>
      <c r="C391" s="17" t="s">
        <v>309</v>
      </c>
      <c r="D391" s="17" t="s">
        <v>12</v>
      </c>
      <c r="E391" s="18"/>
      <c r="F391" s="80">
        <f t="shared" ref="F391:G392" si="167">F392</f>
        <v>649.70000000000005</v>
      </c>
      <c r="G391" s="80">
        <f t="shared" si="167"/>
        <v>649.70000000000005</v>
      </c>
    </row>
    <row r="392" spans="1:7" ht="30" outlineLevel="1" x14ac:dyDescent="0.25">
      <c r="A392" s="24" t="s">
        <v>294</v>
      </c>
      <c r="B392" s="17" t="s">
        <v>297</v>
      </c>
      <c r="C392" s="17" t="s">
        <v>309</v>
      </c>
      <c r="D392" s="17" t="s">
        <v>295</v>
      </c>
      <c r="E392" s="18"/>
      <c r="F392" s="80">
        <f t="shared" si="167"/>
        <v>649.70000000000005</v>
      </c>
      <c r="G392" s="80">
        <f t="shared" si="167"/>
        <v>649.70000000000005</v>
      </c>
    </row>
    <row r="393" spans="1:7" ht="45" outlineLevel="1" x14ac:dyDescent="0.25">
      <c r="A393" s="24" t="s">
        <v>18</v>
      </c>
      <c r="B393" s="17" t="s">
        <v>297</v>
      </c>
      <c r="C393" s="17" t="s">
        <v>309</v>
      </c>
      <c r="D393" s="17" t="s">
        <v>295</v>
      </c>
      <c r="E393" s="18">
        <v>200</v>
      </c>
      <c r="F393" s="84">
        <v>649.70000000000005</v>
      </c>
      <c r="G393" s="84">
        <v>649.70000000000005</v>
      </c>
    </row>
    <row r="394" spans="1:7" ht="60" outlineLevel="1" x14ac:dyDescent="0.25">
      <c r="A394" s="35" t="s">
        <v>239</v>
      </c>
      <c r="B394" s="17" t="s">
        <v>297</v>
      </c>
      <c r="C394" s="17" t="s">
        <v>309</v>
      </c>
      <c r="D394" s="17" t="s">
        <v>240</v>
      </c>
      <c r="E394" s="18"/>
      <c r="F394" s="80">
        <f t="shared" ref="F394:G397" si="168">F395</f>
        <v>2536</v>
      </c>
      <c r="G394" s="80">
        <f t="shared" si="168"/>
        <v>2510.9</v>
      </c>
    </row>
    <row r="395" spans="1:7" ht="45" outlineLevel="1" x14ac:dyDescent="0.25">
      <c r="A395" s="35" t="s">
        <v>310</v>
      </c>
      <c r="B395" s="17" t="s">
        <v>297</v>
      </c>
      <c r="C395" s="17" t="s">
        <v>309</v>
      </c>
      <c r="D395" s="17" t="s">
        <v>311</v>
      </c>
      <c r="E395" s="18"/>
      <c r="F395" s="80">
        <f t="shared" si="168"/>
        <v>2536</v>
      </c>
      <c r="G395" s="80">
        <f t="shared" si="168"/>
        <v>2510.9</v>
      </c>
    </row>
    <row r="396" spans="1:7" ht="45" outlineLevel="1" x14ac:dyDescent="0.25">
      <c r="A396" s="35" t="s">
        <v>312</v>
      </c>
      <c r="B396" s="17" t="s">
        <v>297</v>
      </c>
      <c r="C396" s="17" t="s">
        <v>309</v>
      </c>
      <c r="D396" s="17" t="s">
        <v>313</v>
      </c>
      <c r="E396" s="18"/>
      <c r="F396" s="80">
        <f t="shared" si="168"/>
        <v>2536</v>
      </c>
      <c r="G396" s="80">
        <f t="shared" si="168"/>
        <v>2510.9</v>
      </c>
    </row>
    <row r="397" spans="1:7" ht="30" outlineLevel="1" x14ac:dyDescent="0.25">
      <c r="A397" s="35" t="s">
        <v>314</v>
      </c>
      <c r="B397" s="17" t="s">
        <v>297</v>
      </c>
      <c r="C397" s="17" t="s">
        <v>309</v>
      </c>
      <c r="D397" s="17" t="s">
        <v>315</v>
      </c>
      <c r="E397" s="18"/>
      <c r="F397" s="80">
        <f t="shared" si="168"/>
        <v>2536</v>
      </c>
      <c r="G397" s="80">
        <f t="shared" si="168"/>
        <v>2510.9</v>
      </c>
    </row>
    <row r="398" spans="1:7" ht="45" outlineLevel="1" x14ac:dyDescent="0.25">
      <c r="A398" s="11" t="s">
        <v>18</v>
      </c>
      <c r="B398" s="17" t="s">
        <v>297</v>
      </c>
      <c r="C398" s="17" t="s">
        <v>309</v>
      </c>
      <c r="D398" s="17" t="s">
        <v>315</v>
      </c>
      <c r="E398" s="18">
        <v>200</v>
      </c>
      <c r="F398" s="84">
        <v>2536</v>
      </c>
      <c r="G398" s="84">
        <v>2510.9</v>
      </c>
    </row>
    <row r="399" spans="1:7" ht="90" outlineLevel="1" x14ac:dyDescent="0.25">
      <c r="A399" s="35" t="s">
        <v>187</v>
      </c>
      <c r="B399" s="17" t="s">
        <v>297</v>
      </c>
      <c r="C399" s="17" t="s">
        <v>309</v>
      </c>
      <c r="D399" s="17" t="s">
        <v>164</v>
      </c>
      <c r="E399" s="18"/>
      <c r="F399" s="80">
        <f t="shared" ref="F399:G402" si="169">F400</f>
        <v>4359.3</v>
      </c>
      <c r="G399" s="80">
        <f t="shared" si="169"/>
        <v>0</v>
      </c>
    </row>
    <row r="400" spans="1:7" ht="60" outlineLevel="1" x14ac:dyDescent="0.25">
      <c r="A400" s="35" t="s">
        <v>165</v>
      </c>
      <c r="B400" s="17" t="s">
        <v>297</v>
      </c>
      <c r="C400" s="17" t="s">
        <v>309</v>
      </c>
      <c r="D400" s="17" t="s">
        <v>166</v>
      </c>
      <c r="E400" s="18"/>
      <c r="F400" s="80">
        <f t="shared" si="169"/>
        <v>4359.3</v>
      </c>
      <c r="G400" s="80">
        <f t="shared" si="169"/>
        <v>0</v>
      </c>
    </row>
    <row r="401" spans="1:7" ht="60" outlineLevel="1" x14ac:dyDescent="0.25">
      <c r="A401" s="30" t="s">
        <v>316</v>
      </c>
      <c r="B401" s="17" t="s">
        <v>297</v>
      </c>
      <c r="C401" s="17" t="s">
        <v>309</v>
      </c>
      <c r="D401" s="17" t="s">
        <v>317</v>
      </c>
      <c r="E401" s="18"/>
      <c r="F401" s="80">
        <f t="shared" si="169"/>
        <v>4359.3</v>
      </c>
      <c r="G401" s="80">
        <f t="shared" si="169"/>
        <v>0</v>
      </c>
    </row>
    <row r="402" spans="1:7" ht="90" outlineLevel="1" x14ac:dyDescent="0.25">
      <c r="A402" s="36" t="s">
        <v>318</v>
      </c>
      <c r="B402" s="17" t="s">
        <v>297</v>
      </c>
      <c r="C402" s="17" t="s">
        <v>309</v>
      </c>
      <c r="D402" s="34" t="s">
        <v>319</v>
      </c>
      <c r="E402" s="18"/>
      <c r="F402" s="80">
        <f t="shared" si="169"/>
        <v>4359.3</v>
      </c>
      <c r="G402" s="80">
        <f t="shared" si="169"/>
        <v>0</v>
      </c>
    </row>
    <row r="403" spans="1:7" outlineLevel="1" x14ac:dyDescent="0.25">
      <c r="A403" s="30" t="s">
        <v>44</v>
      </c>
      <c r="B403" s="17" t="s">
        <v>297</v>
      </c>
      <c r="C403" s="17" t="s">
        <v>309</v>
      </c>
      <c r="D403" s="34" t="s">
        <v>319</v>
      </c>
      <c r="E403" s="18">
        <v>800</v>
      </c>
      <c r="F403" s="84">
        <v>4359.3</v>
      </c>
      <c r="G403" s="84">
        <v>0</v>
      </c>
    </row>
    <row r="404" spans="1:7" outlineLevel="1" x14ac:dyDescent="0.25">
      <c r="A404" s="35" t="s">
        <v>161</v>
      </c>
      <c r="B404" s="17" t="s">
        <v>297</v>
      </c>
      <c r="C404" s="17" t="s">
        <v>162</v>
      </c>
      <c r="D404" s="17"/>
      <c r="E404" s="18"/>
      <c r="F404" s="80">
        <f t="shared" ref="F404:G404" si="170">F405+F408</f>
        <v>3088808.7</v>
      </c>
      <c r="G404" s="80">
        <f t="shared" si="170"/>
        <v>3077507.6999999997</v>
      </c>
    </row>
    <row r="405" spans="1:7" outlineLevel="1" x14ac:dyDescent="0.25">
      <c r="A405" s="24" t="s">
        <v>11</v>
      </c>
      <c r="B405" s="17" t="s">
        <v>297</v>
      </c>
      <c r="C405" s="17" t="s">
        <v>162</v>
      </c>
      <c r="D405" s="17" t="s">
        <v>12</v>
      </c>
      <c r="E405" s="18"/>
      <c r="F405" s="80">
        <f t="shared" ref="F405:G406" si="171">F406</f>
        <v>15436.8</v>
      </c>
      <c r="G405" s="80">
        <f t="shared" si="171"/>
        <v>15436.8</v>
      </c>
    </row>
    <row r="406" spans="1:7" ht="30" outlineLevel="1" x14ac:dyDescent="0.25">
      <c r="A406" s="24" t="s">
        <v>294</v>
      </c>
      <c r="B406" s="17" t="s">
        <v>297</v>
      </c>
      <c r="C406" s="17" t="s">
        <v>162</v>
      </c>
      <c r="D406" s="17" t="s">
        <v>295</v>
      </c>
      <c r="E406" s="18"/>
      <c r="F406" s="80">
        <f t="shared" si="171"/>
        <v>15436.8</v>
      </c>
      <c r="G406" s="80">
        <f t="shared" si="171"/>
        <v>15436.8</v>
      </c>
    </row>
    <row r="407" spans="1:7" ht="45" outlineLevel="1" x14ac:dyDescent="0.25">
      <c r="A407" s="35" t="s">
        <v>18</v>
      </c>
      <c r="B407" s="17" t="s">
        <v>297</v>
      </c>
      <c r="C407" s="17" t="s">
        <v>162</v>
      </c>
      <c r="D407" s="17" t="s">
        <v>295</v>
      </c>
      <c r="E407" s="18">
        <v>200</v>
      </c>
      <c r="F407" s="84">
        <v>15436.8</v>
      </c>
      <c r="G407" s="84">
        <v>15436.8</v>
      </c>
    </row>
    <row r="408" spans="1:7" ht="90" outlineLevel="1" x14ac:dyDescent="0.25">
      <c r="A408" s="35" t="s">
        <v>187</v>
      </c>
      <c r="B408" s="17" t="s">
        <v>297</v>
      </c>
      <c r="C408" s="17" t="s">
        <v>162</v>
      </c>
      <c r="D408" s="17" t="s">
        <v>164</v>
      </c>
      <c r="E408" s="18"/>
      <c r="F408" s="80">
        <f t="shared" ref="F408:G408" si="172">F409</f>
        <v>3073371.9000000004</v>
      </c>
      <c r="G408" s="80">
        <f t="shared" si="172"/>
        <v>3062070.9</v>
      </c>
    </row>
    <row r="409" spans="1:7" ht="60" outlineLevel="1" x14ac:dyDescent="0.25">
      <c r="A409" s="35" t="s">
        <v>165</v>
      </c>
      <c r="B409" s="17" t="s">
        <v>297</v>
      </c>
      <c r="C409" s="17" t="s">
        <v>162</v>
      </c>
      <c r="D409" s="17" t="s">
        <v>166</v>
      </c>
      <c r="E409" s="18"/>
      <c r="F409" s="80">
        <f t="shared" ref="F409:G409" si="173">F410+F433+F438</f>
        <v>3073371.9000000004</v>
      </c>
      <c r="G409" s="80">
        <f t="shared" si="173"/>
        <v>3062070.9</v>
      </c>
    </row>
    <row r="410" spans="1:7" ht="60" outlineLevel="1" x14ac:dyDescent="0.25">
      <c r="A410" s="30" t="s">
        <v>171</v>
      </c>
      <c r="B410" s="17" t="s">
        <v>297</v>
      </c>
      <c r="C410" s="17" t="s">
        <v>162</v>
      </c>
      <c r="D410" s="17" t="s">
        <v>172</v>
      </c>
      <c r="E410" s="18"/>
      <c r="F410" s="80">
        <f t="shared" ref="F410:G410" si="174">F413+F416+F418+F420+F422+F424+F426+F428+F430+F411</f>
        <v>3052834.9000000004</v>
      </c>
      <c r="G410" s="80">
        <f t="shared" si="174"/>
        <v>3041878.9</v>
      </c>
    </row>
    <row r="411" spans="1:7" ht="105" outlineLevel="1" x14ac:dyDescent="0.25">
      <c r="A411" s="26" t="s">
        <v>667</v>
      </c>
      <c r="B411" s="17" t="s">
        <v>297</v>
      </c>
      <c r="C411" s="17" t="s">
        <v>162</v>
      </c>
      <c r="D411" s="17" t="s">
        <v>680</v>
      </c>
      <c r="E411" s="18"/>
      <c r="F411" s="80">
        <f t="shared" ref="F411:G411" si="175">F412</f>
        <v>70776</v>
      </c>
      <c r="G411" s="80">
        <f t="shared" si="175"/>
        <v>70776</v>
      </c>
    </row>
    <row r="412" spans="1:7" ht="45" outlineLevel="1" x14ac:dyDescent="0.25">
      <c r="A412" s="30" t="s">
        <v>85</v>
      </c>
      <c r="B412" s="17" t="s">
        <v>297</v>
      </c>
      <c r="C412" s="17" t="s">
        <v>162</v>
      </c>
      <c r="D412" s="17" t="s">
        <v>680</v>
      </c>
      <c r="E412" s="18">
        <v>400</v>
      </c>
      <c r="F412" s="84">
        <v>70776</v>
      </c>
      <c r="G412" s="84">
        <v>70776</v>
      </c>
    </row>
    <row r="413" spans="1:7" ht="45" outlineLevel="1" x14ac:dyDescent="0.25">
      <c r="A413" s="27" t="s">
        <v>181</v>
      </c>
      <c r="B413" s="17" t="s">
        <v>297</v>
      </c>
      <c r="C413" s="17" t="s">
        <v>162</v>
      </c>
      <c r="D413" s="17" t="s">
        <v>182</v>
      </c>
      <c r="E413" s="18"/>
      <c r="F413" s="80">
        <f t="shared" ref="F413:G413" si="176">F414+F415</f>
        <v>31335.7</v>
      </c>
      <c r="G413" s="80">
        <f t="shared" si="176"/>
        <v>31272.9</v>
      </c>
    </row>
    <row r="414" spans="1:7" ht="45" outlineLevel="1" x14ac:dyDescent="0.25">
      <c r="A414" s="11" t="s">
        <v>18</v>
      </c>
      <c r="B414" s="17" t="s">
        <v>297</v>
      </c>
      <c r="C414" s="17" t="s">
        <v>162</v>
      </c>
      <c r="D414" s="17" t="s">
        <v>182</v>
      </c>
      <c r="E414" s="18">
        <v>200</v>
      </c>
      <c r="F414" s="84">
        <v>20687.2</v>
      </c>
      <c r="G414" s="84">
        <v>20624.400000000001</v>
      </c>
    </row>
    <row r="415" spans="1:7" ht="45" outlineLevel="1" x14ac:dyDescent="0.25">
      <c r="A415" s="26" t="s">
        <v>85</v>
      </c>
      <c r="B415" s="17" t="s">
        <v>297</v>
      </c>
      <c r="C415" s="17" t="s">
        <v>162</v>
      </c>
      <c r="D415" s="17" t="s">
        <v>182</v>
      </c>
      <c r="E415" s="18">
        <v>400</v>
      </c>
      <c r="F415" s="84">
        <v>10648.5</v>
      </c>
      <c r="G415" s="84">
        <v>10648.5</v>
      </c>
    </row>
    <row r="416" spans="1:7" ht="150" customHeight="1" outlineLevel="1" x14ac:dyDescent="0.25">
      <c r="A416" s="30" t="s">
        <v>322</v>
      </c>
      <c r="B416" s="17" t="s">
        <v>297</v>
      </c>
      <c r="C416" s="17" t="s">
        <v>162</v>
      </c>
      <c r="D416" s="17" t="s">
        <v>666</v>
      </c>
      <c r="E416" s="18"/>
      <c r="F416" s="86">
        <f t="shared" ref="F416:G416" si="177">F417</f>
        <v>2612380.1</v>
      </c>
      <c r="G416" s="86">
        <f t="shared" si="177"/>
        <v>2612380.1</v>
      </c>
    </row>
    <row r="417" spans="1:7" outlineLevel="1" x14ac:dyDescent="0.25">
      <c r="A417" s="30" t="s">
        <v>44</v>
      </c>
      <c r="B417" s="17" t="s">
        <v>297</v>
      </c>
      <c r="C417" s="17" t="s">
        <v>162</v>
      </c>
      <c r="D417" s="17" t="s">
        <v>666</v>
      </c>
      <c r="E417" s="18">
        <v>800</v>
      </c>
      <c r="F417" s="84">
        <v>2612380.1</v>
      </c>
      <c r="G417" s="84">
        <v>2612380.1</v>
      </c>
    </row>
    <row r="418" spans="1:7" ht="45" outlineLevel="1" x14ac:dyDescent="0.25">
      <c r="A418" s="30" t="s">
        <v>323</v>
      </c>
      <c r="B418" s="17" t="s">
        <v>297</v>
      </c>
      <c r="C418" s="17" t="s">
        <v>162</v>
      </c>
      <c r="D418" s="17" t="s">
        <v>324</v>
      </c>
      <c r="E418" s="18"/>
      <c r="F418" s="80">
        <f t="shared" ref="F418:G418" si="178">F419</f>
        <v>8000</v>
      </c>
      <c r="G418" s="80">
        <f t="shared" si="178"/>
        <v>8000</v>
      </c>
    </row>
    <row r="419" spans="1:7" ht="45" outlineLevel="1" x14ac:dyDescent="0.25">
      <c r="A419" s="11" t="s">
        <v>18</v>
      </c>
      <c r="B419" s="17" t="s">
        <v>297</v>
      </c>
      <c r="C419" s="17" t="s">
        <v>162</v>
      </c>
      <c r="D419" s="17" t="s">
        <v>324</v>
      </c>
      <c r="E419" s="18">
        <v>200</v>
      </c>
      <c r="F419" s="84">
        <v>8000</v>
      </c>
      <c r="G419" s="84">
        <v>8000</v>
      </c>
    </row>
    <row r="420" spans="1:7" ht="45" outlineLevel="1" x14ac:dyDescent="0.25">
      <c r="A420" s="54" t="s">
        <v>719</v>
      </c>
      <c r="B420" s="17" t="s">
        <v>297</v>
      </c>
      <c r="C420" s="17" t="s">
        <v>162</v>
      </c>
      <c r="D420" s="17" t="s">
        <v>720</v>
      </c>
      <c r="E420" s="18"/>
      <c r="F420" s="80">
        <f t="shared" ref="F420:G420" si="179">F421</f>
        <v>56.2</v>
      </c>
      <c r="G420" s="80">
        <f t="shared" si="179"/>
        <v>54.7</v>
      </c>
    </row>
    <row r="421" spans="1:7" ht="45" outlineLevel="1" x14ac:dyDescent="0.25">
      <c r="A421" s="11" t="s">
        <v>18</v>
      </c>
      <c r="B421" s="17" t="s">
        <v>297</v>
      </c>
      <c r="C421" s="17" t="s">
        <v>162</v>
      </c>
      <c r="D421" s="17" t="s">
        <v>720</v>
      </c>
      <c r="E421" s="18">
        <v>200</v>
      </c>
      <c r="F421" s="84">
        <v>56.2</v>
      </c>
      <c r="G421" s="84">
        <v>54.7</v>
      </c>
    </row>
    <row r="422" spans="1:7" ht="60" outlineLevel="1" x14ac:dyDescent="0.25">
      <c r="A422" s="11" t="s">
        <v>686</v>
      </c>
      <c r="B422" s="17" t="s">
        <v>297</v>
      </c>
      <c r="C422" s="17" t="s">
        <v>162</v>
      </c>
      <c r="D422" s="17" t="s">
        <v>687</v>
      </c>
      <c r="E422" s="18"/>
      <c r="F422" s="80">
        <f t="shared" ref="F422:G422" si="180">F423</f>
        <v>487</v>
      </c>
      <c r="G422" s="80">
        <f t="shared" si="180"/>
        <v>448</v>
      </c>
    </row>
    <row r="423" spans="1:7" ht="45" outlineLevel="1" x14ac:dyDescent="0.25">
      <c r="A423" s="11" t="s">
        <v>18</v>
      </c>
      <c r="B423" s="17" t="s">
        <v>297</v>
      </c>
      <c r="C423" s="17" t="s">
        <v>162</v>
      </c>
      <c r="D423" s="17" t="s">
        <v>687</v>
      </c>
      <c r="E423" s="18">
        <v>200</v>
      </c>
      <c r="F423" s="84">
        <v>487</v>
      </c>
      <c r="G423" s="84">
        <v>448</v>
      </c>
    </row>
    <row r="424" spans="1:7" ht="120" outlineLevel="1" x14ac:dyDescent="0.25">
      <c r="A424" s="54" t="s">
        <v>717</v>
      </c>
      <c r="B424" s="17" t="s">
        <v>297</v>
      </c>
      <c r="C424" s="17" t="s">
        <v>162</v>
      </c>
      <c r="D424" s="17" t="s">
        <v>718</v>
      </c>
      <c r="E424" s="18"/>
      <c r="F424" s="80">
        <f t="shared" ref="F424:G424" si="181">F425</f>
        <v>2796.4</v>
      </c>
      <c r="G424" s="80">
        <f t="shared" si="181"/>
        <v>2796.4</v>
      </c>
    </row>
    <row r="425" spans="1:7" ht="45" outlineLevel="1" x14ac:dyDescent="0.25">
      <c r="A425" s="23" t="s">
        <v>222</v>
      </c>
      <c r="B425" s="17" t="s">
        <v>297</v>
      </c>
      <c r="C425" s="17" t="s">
        <v>162</v>
      </c>
      <c r="D425" s="17" t="s">
        <v>718</v>
      </c>
      <c r="E425" s="18">
        <v>600</v>
      </c>
      <c r="F425" s="84">
        <v>2796.4</v>
      </c>
      <c r="G425" s="84">
        <v>2796.4</v>
      </c>
    </row>
    <row r="426" spans="1:7" ht="60" outlineLevel="1" x14ac:dyDescent="0.25">
      <c r="A426" s="30" t="s">
        <v>325</v>
      </c>
      <c r="B426" s="17" t="s">
        <v>297</v>
      </c>
      <c r="C426" s="17" t="s">
        <v>162</v>
      </c>
      <c r="D426" s="17" t="s">
        <v>326</v>
      </c>
      <c r="E426" s="18"/>
      <c r="F426" s="80">
        <f t="shared" ref="F426:G426" si="182">F427</f>
        <v>174542.1</v>
      </c>
      <c r="G426" s="80">
        <f t="shared" si="182"/>
        <v>165349.20000000001</v>
      </c>
    </row>
    <row r="427" spans="1:7" outlineLevel="1" x14ac:dyDescent="0.25">
      <c r="A427" s="30" t="s">
        <v>44</v>
      </c>
      <c r="B427" s="17" t="s">
        <v>297</v>
      </c>
      <c r="C427" s="17" t="s">
        <v>162</v>
      </c>
      <c r="D427" s="17" t="s">
        <v>326</v>
      </c>
      <c r="E427" s="18">
        <v>800</v>
      </c>
      <c r="F427" s="84">
        <v>174542.1</v>
      </c>
      <c r="G427" s="84">
        <v>165349.20000000001</v>
      </c>
    </row>
    <row r="428" spans="1:7" ht="105" outlineLevel="1" x14ac:dyDescent="0.25">
      <c r="A428" s="30" t="s">
        <v>327</v>
      </c>
      <c r="B428" s="17" t="s">
        <v>297</v>
      </c>
      <c r="C428" s="17" t="s">
        <v>162</v>
      </c>
      <c r="D428" s="17" t="s">
        <v>328</v>
      </c>
      <c r="E428" s="18"/>
      <c r="F428" s="80">
        <f t="shared" ref="F428:G428" si="183">F429</f>
        <v>3961.8</v>
      </c>
      <c r="G428" s="80">
        <f t="shared" si="183"/>
        <v>3961.8</v>
      </c>
    </row>
    <row r="429" spans="1:7" ht="30" outlineLevel="1" x14ac:dyDescent="0.25">
      <c r="A429" s="14" t="s">
        <v>25</v>
      </c>
      <c r="B429" s="17" t="s">
        <v>297</v>
      </c>
      <c r="C429" s="17" t="s">
        <v>162</v>
      </c>
      <c r="D429" s="17" t="s">
        <v>328</v>
      </c>
      <c r="E429" s="18">
        <v>300</v>
      </c>
      <c r="F429" s="84">
        <v>3961.8</v>
      </c>
      <c r="G429" s="84">
        <v>3961.8</v>
      </c>
    </row>
    <row r="430" spans="1:7" ht="120" outlineLevel="1" x14ac:dyDescent="0.25">
      <c r="A430" s="30" t="s">
        <v>329</v>
      </c>
      <c r="B430" s="17" t="s">
        <v>297</v>
      </c>
      <c r="C430" s="17" t="s">
        <v>162</v>
      </c>
      <c r="D430" s="17" t="s">
        <v>330</v>
      </c>
      <c r="E430" s="18"/>
      <c r="F430" s="80">
        <f t="shared" ref="F430:G430" si="184">F431+F432</f>
        <v>148499.6</v>
      </c>
      <c r="G430" s="80">
        <f t="shared" si="184"/>
        <v>146839.79999999999</v>
      </c>
    </row>
    <row r="431" spans="1:7" ht="45" outlineLevel="1" x14ac:dyDescent="0.25">
      <c r="A431" s="11" t="s">
        <v>18</v>
      </c>
      <c r="B431" s="17" t="s">
        <v>297</v>
      </c>
      <c r="C431" s="17" t="s">
        <v>162</v>
      </c>
      <c r="D431" s="17" t="s">
        <v>330</v>
      </c>
      <c r="E431" s="18">
        <v>200</v>
      </c>
      <c r="F431" s="84">
        <v>44.9</v>
      </c>
      <c r="G431" s="84">
        <v>44.8</v>
      </c>
    </row>
    <row r="432" spans="1:7" outlineLevel="1" x14ac:dyDescent="0.25">
      <c r="A432" s="30" t="s">
        <v>44</v>
      </c>
      <c r="B432" s="17" t="s">
        <v>297</v>
      </c>
      <c r="C432" s="17" t="s">
        <v>162</v>
      </c>
      <c r="D432" s="17" t="s">
        <v>330</v>
      </c>
      <c r="E432" s="18">
        <v>800</v>
      </c>
      <c r="F432" s="84">
        <v>148454.70000000001</v>
      </c>
      <c r="G432" s="84">
        <v>146795</v>
      </c>
    </row>
    <row r="433" spans="1:7" ht="60" outlineLevel="1" x14ac:dyDescent="0.25">
      <c r="A433" s="30" t="s">
        <v>316</v>
      </c>
      <c r="B433" s="17" t="s">
        <v>297</v>
      </c>
      <c r="C433" s="17" t="s">
        <v>162</v>
      </c>
      <c r="D433" s="17" t="s">
        <v>317</v>
      </c>
      <c r="E433" s="18"/>
      <c r="F433" s="80">
        <f t="shared" ref="F433:G433" si="185">F434+F436</f>
        <v>18196.800000000003</v>
      </c>
      <c r="G433" s="80">
        <f t="shared" si="185"/>
        <v>18188.900000000001</v>
      </c>
    </row>
    <row r="434" spans="1:7" ht="45" outlineLevel="1" x14ac:dyDescent="0.25">
      <c r="A434" s="36" t="s">
        <v>331</v>
      </c>
      <c r="B434" s="17" t="s">
        <v>297</v>
      </c>
      <c r="C434" s="17" t="s">
        <v>162</v>
      </c>
      <c r="D434" s="17" t="s">
        <v>332</v>
      </c>
      <c r="E434" s="18"/>
      <c r="F434" s="80">
        <f t="shared" ref="F434:G434" si="186">F435</f>
        <v>18188.900000000001</v>
      </c>
      <c r="G434" s="80">
        <f t="shared" si="186"/>
        <v>18188.900000000001</v>
      </c>
    </row>
    <row r="435" spans="1:7" outlineLevel="1" x14ac:dyDescent="0.25">
      <c r="A435" s="30" t="s">
        <v>44</v>
      </c>
      <c r="B435" s="17" t="s">
        <v>297</v>
      </c>
      <c r="C435" s="17" t="s">
        <v>162</v>
      </c>
      <c r="D435" s="17" t="s">
        <v>332</v>
      </c>
      <c r="E435" s="18">
        <v>800</v>
      </c>
      <c r="F435" s="84">
        <v>18188.900000000001</v>
      </c>
      <c r="G435" s="84">
        <v>18188.900000000001</v>
      </c>
    </row>
    <row r="436" spans="1:7" ht="105" outlineLevel="1" x14ac:dyDescent="0.25">
      <c r="A436" s="30" t="s">
        <v>333</v>
      </c>
      <c r="B436" s="17" t="s">
        <v>297</v>
      </c>
      <c r="C436" s="17" t="s">
        <v>162</v>
      </c>
      <c r="D436" s="17" t="s">
        <v>334</v>
      </c>
      <c r="E436" s="18"/>
      <c r="F436" s="80">
        <f t="shared" ref="F436:G436" si="187">F437</f>
        <v>7.9</v>
      </c>
      <c r="G436" s="80">
        <f t="shared" si="187"/>
        <v>0</v>
      </c>
    </row>
    <row r="437" spans="1:7" outlineLevel="1" x14ac:dyDescent="0.25">
      <c r="A437" s="30" t="s">
        <v>44</v>
      </c>
      <c r="B437" s="17" t="s">
        <v>297</v>
      </c>
      <c r="C437" s="17" t="s">
        <v>162</v>
      </c>
      <c r="D437" s="17" t="s">
        <v>334</v>
      </c>
      <c r="E437" s="18">
        <v>800</v>
      </c>
      <c r="F437" s="84">
        <v>7.9</v>
      </c>
      <c r="G437" s="84">
        <v>0</v>
      </c>
    </row>
    <row r="438" spans="1:7" ht="75" outlineLevel="1" x14ac:dyDescent="0.25">
      <c r="A438" s="30" t="s">
        <v>320</v>
      </c>
      <c r="B438" s="17" t="s">
        <v>297</v>
      </c>
      <c r="C438" s="17" t="s">
        <v>162</v>
      </c>
      <c r="D438" s="17" t="s">
        <v>321</v>
      </c>
      <c r="E438" s="18"/>
      <c r="F438" s="80">
        <f t="shared" ref="F438:G439" si="188">F439</f>
        <v>2340.1999999999998</v>
      </c>
      <c r="G438" s="80">
        <f t="shared" si="188"/>
        <v>2003.1</v>
      </c>
    </row>
    <row r="439" spans="1:7" ht="75" outlineLevel="1" x14ac:dyDescent="0.25">
      <c r="A439" s="30" t="s">
        <v>681</v>
      </c>
      <c r="B439" s="17" t="s">
        <v>297</v>
      </c>
      <c r="C439" s="17" t="s">
        <v>162</v>
      </c>
      <c r="D439" s="17" t="s">
        <v>682</v>
      </c>
      <c r="E439" s="18"/>
      <c r="F439" s="80">
        <f t="shared" si="188"/>
        <v>2340.1999999999998</v>
      </c>
      <c r="G439" s="80">
        <f t="shared" si="188"/>
        <v>2003.1</v>
      </c>
    </row>
    <row r="440" spans="1:7" ht="45" outlineLevel="1" x14ac:dyDescent="0.25">
      <c r="A440" s="35" t="s">
        <v>18</v>
      </c>
      <c r="B440" s="17" t="s">
        <v>297</v>
      </c>
      <c r="C440" s="17" t="s">
        <v>162</v>
      </c>
      <c r="D440" s="17" t="s">
        <v>682</v>
      </c>
      <c r="E440" s="18">
        <v>200</v>
      </c>
      <c r="F440" s="84">
        <v>2340.1999999999998</v>
      </c>
      <c r="G440" s="84">
        <v>2003.1</v>
      </c>
    </row>
    <row r="441" spans="1:7" outlineLevel="1" x14ac:dyDescent="0.25">
      <c r="A441" s="35" t="s">
        <v>185</v>
      </c>
      <c r="B441" s="17" t="s">
        <v>297</v>
      </c>
      <c r="C441" s="17" t="s">
        <v>186</v>
      </c>
      <c r="D441" s="17"/>
      <c r="E441" s="18"/>
      <c r="F441" s="80">
        <f t="shared" ref="F441:G441" si="189">F442+F449+F479+F486</f>
        <v>970118.50000000012</v>
      </c>
      <c r="G441" s="80">
        <f t="shared" si="189"/>
        <v>834814.2</v>
      </c>
    </row>
    <row r="442" spans="1:7" outlineLevel="1" x14ac:dyDescent="0.25">
      <c r="A442" s="24" t="s">
        <v>11</v>
      </c>
      <c r="B442" s="17" t="s">
        <v>297</v>
      </c>
      <c r="C442" s="17" t="s">
        <v>186</v>
      </c>
      <c r="D442" s="17" t="s">
        <v>12</v>
      </c>
      <c r="E442" s="18"/>
      <c r="F442" s="80">
        <f>F443+F447</f>
        <v>42105.599999999999</v>
      </c>
      <c r="G442" s="80">
        <f>G443+G447</f>
        <v>42105.599999999999</v>
      </c>
    </row>
    <row r="443" spans="1:7" ht="30" outlineLevel="1" x14ac:dyDescent="0.25">
      <c r="A443" s="24" t="s">
        <v>294</v>
      </c>
      <c r="B443" s="17" t="s">
        <v>297</v>
      </c>
      <c r="C443" s="17" t="s">
        <v>186</v>
      </c>
      <c r="D443" s="17" t="s">
        <v>295</v>
      </c>
      <c r="E443" s="18"/>
      <c r="F443" s="80">
        <f>F444+F445+F446</f>
        <v>37166.9</v>
      </c>
      <c r="G443" s="80">
        <f>G444+G445+G446</f>
        <v>37166.9</v>
      </c>
    </row>
    <row r="444" spans="1:7" ht="45" outlineLevel="1" x14ac:dyDescent="0.25">
      <c r="A444" s="11" t="s">
        <v>18</v>
      </c>
      <c r="B444" s="17" t="s">
        <v>297</v>
      </c>
      <c r="C444" s="17" t="s">
        <v>186</v>
      </c>
      <c r="D444" s="17" t="s">
        <v>295</v>
      </c>
      <c r="E444" s="18">
        <v>200</v>
      </c>
      <c r="F444" s="84">
        <v>247.8</v>
      </c>
      <c r="G444" s="84">
        <v>247.8</v>
      </c>
    </row>
    <row r="445" spans="1:7" ht="45" outlineLevel="1" x14ac:dyDescent="0.25">
      <c r="A445" s="26" t="s">
        <v>222</v>
      </c>
      <c r="B445" s="17" t="s">
        <v>297</v>
      </c>
      <c r="C445" s="17" t="s">
        <v>186</v>
      </c>
      <c r="D445" s="17" t="s">
        <v>295</v>
      </c>
      <c r="E445" s="18">
        <v>600</v>
      </c>
      <c r="F445" s="84">
        <v>30000</v>
      </c>
      <c r="G445" s="84">
        <v>30000</v>
      </c>
    </row>
    <row r="446" spans="1:7" outlineLevel="1" x14ac:dyDescent="0.25">
      <c r="A446" s="30" t="s">
        <v>44</v>
      </c>
      <c r="B446" s="17" t="s">
        <v>297</v>
      </c>
      <c r="C446" s="17" t="s">
        <v>186</v>
      </c>
      <c r="D446" s="17" t="s">
        <v>295</v>
      </c>
      <c r="E446" s="18">
        <v>800</v>
      </c>
      <c r="F446" s="84">
        <v>6919.1</v>
      </c>
      <c r="G446" s="84">
        <v>6919.1</v>
      </c>
    </row>
    <row r="447" spans="1:7" ht="30" customHeight="1" outlineLevel="1" x14ac:dyDescent="0.25">
      <c r="A447" s="30" t="s">
        <v>715</v>
      </c>
      <c r="B447" s="17" t="s">
        <v>297</v>
      </c>
      <c r="C447" s="17" t="s">
        <v>186</v>
      </c>
      <c r="D447" s="17" t="s">
        <v>716</v>
      </c>
      <c r="E447" s="18"/>
      <c r="F447" s="80">
        <f t="shared" ref="F447:G447" si="190">F448</f>
        <v>4938.7</v>
      </c>
      <c r="G447" s="80">
        <f t="shared" si="190"/>
        <v>4938.7</v>
      </c>
    </row>
    <row r="448" spans="1:7" ht="45" outlineLevel="1" x14ac:dyDescent="0.25">
      <c r="A448" s="26" t="s">
        <v>222</v>
      </c>
      <c r="B448" s="17" t="s">
        <v>297</v>
      </c>
      <c r="C448" s="17" t="s">
        <v>186</v>
      </c>
      <c r="D448" s="17" t="s">
        <v>716</v>
      </c>
      <c r="E448" s="18">
        <v>600</v>
      </c>
      <c r="F448" s="84">
        <v>4938.7</v>
      </c>
      <c r="G448" s="84">
        <v>4938.7</v>
      </c>
    </row>
    <row r="449" spans="1:7" ht="90" outlineLevel="1" x14ac:dyDescent="0.25">
      <c r="A449" s="35" t="s">
        <v>187</v>
      </c>
      <c r="B449" s="17" t="s">
        <v>297</v>
      </c>
      <c r="C449" s="17" t="s">
        <v>186</v>
      </c>
      <c r="D449" s="17" t="s">
        <v>164</v>
      </c>
      <c r="E449" s="18"/>
      <c r="F449" s="80">
        <f t="shared" ref="F449:G449" si="191">F450</f>
        <v>734817.10000000009</v>
      </c>
      <c r="G449" s="80">
        <f t="shared" si="191"/>
        <v>602049.70000000007</v>
      </c>
    </row>
    <row r="450" spans="1:7" ht="30" outlineLevel="1" x14ac:dyDescent="0.25">
      <c r="A450" s="35" t="s">
        <v>188</v>
      </c>
      <c r="B450" s="17" t="s">
        <v>297</v>
      </c>
      <c r="C450" s="17" t="s">
        <v>186</v>
      </c>
      <c r="D450" s="17" t="s">
        <v>189</v>
      </c>
      <c r="E450" s="18"/>
      <c r="F450" s="80">
        <f t="shared" ref="F450:G450" si="192">F451+F468+F472</f>
        <v>734817.10000000009</v>
      </c>
      <c r="G450" s="80">
        <f t="shared" si="192"/>
        <v>602049.70000000007</v>
      </c>
    </row>
    <row r="451" spans="1:7" ht="45" outlineLevel="1" x14ac:dyDescent="0.25">
      <c r="A451" s="35" t="s">
        <v>335</v>
      </c>
      <c r="B451" s="17" t="s">
        <v>297</v>
      </c>
      <c r="C451" s="17" t="s">
        <v>186</v>
      </c>
      <c r="D451" s="17" t="s">
        <v>336</v>
      </c>
      <c r="E451" s="18"/>
      <c r="F451" s="80">
        <f t="shared" ref="F451:G451" si="193">F452+F454+F456+F458+F460+F462+F464+F466</f>
        <v>458405.4</v>
      </c>
      <c r="G451" s="80">
        <f t="shared" si="193"/>
        <v>446026.9</v>
      </c>
    </row>
    <row r="452" spans="1:7" ht="60" outlineLevel="1" x14ac:dyDescent="0.25">
      <c r="A452" s="35" t="s">
        <v>337</v>
      </c>
      <c r="B452" s="17" t="s">
        <v>297</v>
      </c>
      <c r="C452" s="17" t="s">
        <v>186</v>
      </c>
      <c r="D452" s="17" t="s">
        <v>338</v>
      </c>
      <c r="E452" s="18"/>
      <c r="F452" s="80">
        <f t="shared" ref="F452:G452" si="194">F453</f>
        <v>1657.7</v>
      </c>
      <c r="G452" s="80">
        <f t="shared" si="194"/>
        <v>1457.5</v>
      </c>
    </row>
    <row r="453" spans="1:7" ht="45" outlineLevel="1" x14ac:dyDescent="0.25">
      <c r="A453" s="11" t="s">
        <v>18</v>
      </c>
      <c r="B453" s="17" t="s">
        <v>297</v>
      </c>
      <c r="C453" s="17" t="s">
        <v>186</v>
      </c>
      <c r="D453" s="17" t="s">
        <v>338</v>
      </c>
      <c r="E453" s="18">
        <v>200</v>
      </c>
      <c r="F453" s="84">
        <v>1657.7</v>
      </c>
      <c r="G453" s="84">
        <v>1457.5</v>
      </c>
    </row>
    <row r="454" spans="1:7" ht="109.5" customHeight="1" outlineLevel="1" x14ac:dyDescent="0.25">
      <c r="A454" s="11" t="s">
        <v>339</v>
      </c>
      <c r="B454" s="17" t="s">
        <v>297</v>
      </c>
      <c r="C454" s="17" t="s">
        <v>186</v>
      </c>
      <c r="D454" s="17" t="s">
        <v>340</v>
      </c>
      <c r="E454" s="18"/>
      <c r="F454" s="80">
        <f t="shared" ref="F454:G454" si="195">F455</f>
        <v>10961.3</v>
      </c>
      <c r="G454" s="80">
        <f t="shared" si="195"/>
        <v>9978.2999999999993</v>
      </c>
    </row>
    <row r="455" spans="1:7" ht="45" outlineLevel="1" x14ac:dyDescent="0.25">
      <c r="A455" s="11" t="s">
        <v>18</v>
      </c>
      <c r="B455" s="17" t="s">
        <v>297</v>
      </c>
      <c r="C455" s="17" t="s">
        <v>186</v>
      </c>
      <c r="D455" s="17" t="s">
        <v>340</v>
      </c>
      <c r="E455" s="18">
        <v>200</v>
      </c>
      <c r="F455" s="84">
        <v>10961.3</v>
      </c>
      <c r="G455" s="84">
        <v>9978.2999999999993</v>
      </c>
    </row>
    <row r="456" spans="1:7" ht="30" outlineLevel="1" x14ac:dyDescent="0.25">
      <c r="A456" s="30" t="s">
        <v>341</v>
      </c>
      <c r="B456" s="17" t="s">
        <v>297</v>
      </c>
      <c r="C456" s="17" t="s">
        <v>186</v>
      </c>
      <c r="D456" s="17" t="s">
        <v>342</v>
      </c>
      <c r="E456" s="18"/>
      <c r="F456" s="80">
        <f t="shared" ref="F456:G456" si="196">F457</f>
        <v>3057.7</v>
      </c>
      <c r="G456" s="80">
        <f t="shared" si="196"/>
        <v>1305.4000000000001</v>
      </c>
    </row>
    <row r="457" spans="1:7" ht="45" outlineLevel="1" x14ac:dyDescent="0.25">
      <c r="A457" s="11" t="s">
        <v>18</v>
      </c>
      <c r="B457" s="17" t="s">
        <v>297</v>
      </c>
      <c r="C457" s="17" t="s">
        <v>186</v>
      </c>
      <c r="D457" s="17" t="s">
        <v>342</v>
      </c>
      <c r="E457" s="18">
        <v>200</v>
      </c>
      <c r="F457" s="84">
        <v>3057.7</v>
      </c>
      <c r="G457" s="84">
        <v>1305.4000000000001</v>
      </c>
    </row>
    <row r="458" spans="1:7" ht="30" outlineLevel="1" x14ac:dyDescent="0.25">
      <c r="A458" s="35" t="s">
        <v>343</v>
      </c>
      <c r="B458" s="17" t="s">
        <v>297</v>
      </c>
      <c r="C458" s="17" t="s">
        <v>186</v>
      </c>
      <c r="D458" s="17" t="s">
        <v>344</v>
      </c>
      <c r="E458" s="18"/>
      <c r="F458" s="80">
        <f t="shared" ref="F458:G458" si="197">F459</f>
        <v>54458.3</v>
      </c>
      <c r="G458" s="80">
        <f t="shared" si="197"/>
        <v>45405.5</v>
      </c>
    </row>
    <row r="459" spans="1:7" ht="45" outlineLevel="1" x14ac:dyDescent="0.25">
      <c r="A459" s="11" t="s">
        <v>18</v>
      </c>
      <c r="B459" s="17" t="s">
        <v>297</v>
      </c>
      <c r="C459" s="17" t="s">
        <v>186</v>
      </c>
      <c r="D459" s="17" t="s">
        <v>344</v>
      </c>
      <c r="E459" s="18">
        <v>200</v>
      </c>
      <c r="F459" s="84">
        <v>54458.3</v>
      </c>
      <c r="G459" s="84">
        <v>45405.5</v>
      </c>
    </row>
    <row r="460" spans="1:7" ht="135" outlineLevel="1" x14ac:dyDescent="0.25">
      <c r="A460" s="36" t="s">
        <v>345</v>
      </c>
      <c r="B460" s="17" t="s">
        <v>297</v>
      </c>
      <c r="C460" s="17" t="s">
        <v>186</v>
      </c>
      <c r="D460" s="17" t="s">
        <v>346</v>
      </c>
      <c r="E460" s="18"/>
      <c r="F460" s="80">
        <f t="shared" ref="F460:G460" si="198">F461</f>
        <v>85057.1</v>
      </c>
      <c r="G460" s="80">
        <f t="shared" si="198"/>
        <v>85057.1</v>
      </c>
    </row>
    <row r="461" spans="1:7" outlineLevel="1" x14ac:dyDescent="0.25">
      <c r="A461" s="30" t="s">
        <v>44</v>
      </c>
      <c r="B461" s="17" t="s">
        <v>297</v>
      </c>
      <c r="C461" s="17" t="s">
        <v>186</v>
      </c>
      <c r="D461" s="17" t="s">
        <v>346</v>
      </c>
      <c r="E461" s="18">
        <v>800</v>
      </c>
      <c r="F461" s="84">
        <v>85057.1</v>
      </c>
      <c r="G461" s="84">
        <v>85057.1</v>
      </c>
    </row>
    <row r="462" spans="1:7" ht="75" outlineLevel="1" x14ac:dyDescent="0.25">
      <c r="A462" s="30" t="s">
        <v>713</v>
      </c>
      <c r="B462" s="17" t="s">
        <v>297</v>
      </c>
      <c r="C462" s="17" t="s">
        <v>186</v>
      </c>
      <c r="D462" s="17" t="s">
        <v>714</v>
      </c>
      <c r="E462" s="18"/>
      <c r="F462" s="80">
        <f t="shared" ref="F462:G462" si="199">F463</f>
        <v>43621</v>
      </c>
      <c r="G462" s="80">
        <f t="shared" si="199"/>
        <v>43621</v>
      </c>
    </row>
    <row r="463" spans="1:7" ht="45" outlineLevel="1" x14ac:dyDescent="0.25">
      <c r="A463" s="26" t="s">
        <v>222</v>
      </c>
      <c r="B463" s="17" t="s">
        <v>297</v>
      </c>
      <c r="C463" s="17" t="s">
        <v>186</v>
      </c>
      <c r="D463" s="17" t="s">
        <v>714</v>
      </c>
      <c r="E463" s="18">
        <v>600</v>
      </c>
      <c r="F463" s="84">
        <v>43621</v>
      </c>
      <c r="G463" s="84">
        <v>43621</v>
      </c>
    </row>
    <row r="464" spans="1:7" ht="75" outlineLevel="1" x14ac:dyDescent="0.25">
      <c r="A464" s="36" t="s">
        <v>347</v>
      </c>
      <c r="B464" s="17" t="s">
        <v>297</v>
      </c>
      <c r="C464" s="17" t="s">
        <v>186</v>
      </c>
      <c r="D464" s="17" t="s">
        <v>348</v>
      </c>
      <c r="E464" s="18"/>
      <c r="F464" s="80">
        <f t="shared" ref="F464:G464" si="200">F465</f>
        <v>5367.9</v>
      </c>
      <c r="G464" s="80">
        <f t="shared" si="200"/>
        <v>5367.9</v>
      </c>
    </row>
    <row r="465" spans="1:7" outlineLevel="1" x14ac:dyDescent="0.25">
      <c r="A465" s="30" t="s">
        <v>44</v>
      </c>
      <c r="B465" s="17" t="s">
        <v>297</v>
      </c>
      <c r="C465" s="17" t="s">
        <v>186</v>
      </c>
      <c r="D465" s="17" t="s">
        <v>348</v>
      </c>
      <c r="E465" s="18">
        <v>800</v>
      </c>
      <c r="F465" s="84">
        <v>5367.9</v>
      </c>
      <c r="G465" s="84">
        <v>5367.9</v>
      </c>
    </row>
    <row r="466" spans="1:7" ht="75" outlineLevel="1" x14ac:dyDescent="0.25">
      <c r="A466" s="36" t="s">
        <v>349</v>
      </c>
      <c r="B466" s="17" t="s">
        <v>297</v>
      </c>
      <c r="C466" s="17" t="s">
        <v>186</v>
      </c>
      <c r="D466" s="17" t="s">
        <v>350</v>
      </c>
      <c r="E466" s="18"/>
      <c r="F466" s="80">
        <f t="shared" ref="F466:G466" si="201">F467</f>
        <v>254224.4</v>
      </c>
      <c r="G466" s="80">
        <f t="shared" si="201"/>
        <v>253834.2</v>
      </c>
    </row>
    <row r="467" spans="1:7" outlineLevel="1" x14ac:dyDescent="0.25">
      <c r="A467" s="30" t="s">
        <v>44</v>
      </c>
      <c r="B467" s="17" t="s">
        <v>297</v>
      </c>
      <c r="C467" s="17" t="s">
        <v>186</v>
      </c>
      <c r="D467" s="17" t="s">
        <v>350</v>
      </c>
      <c r="E467" s="18">
        <v>800</v>
      </c>
      <c r="F467" s="84">
        <v>254224.4</v>
      </c>
      <c r="G467" s="84">
        <v>253834.2</v>
      </c>
    </row>
    <row r="468" spans="1:7" ht="45" outlineLevel="1" x14ac:dyDescent="0.25">
      <c r="A468" s="14" t="s">
        <v>190</v>
      </c>
      <c r="B468" s="17" t="s">
        <v>297</v>
      </c>
      <c r="C468" s="17" t="s">
        <v>186</v>
      </c>
      <c r="D468" s="17" t="s">
        <v>191</v>
      </c>
      <c r="E468" s="18"/>
      <c r="F468" s="80">
        <f t="shared" ref="F468:G468" si="202">F469</f>
        <v>109392.8</v>
      </c>
      <c r="G468" s="80">
        <f t="shared" si="202"/>
        <v>81567.8</v>
      </c>
    </row>
    <row r="469" spans="1:7" ht="30" outlineLevel="1" x14ac:dyDescent="0.25">
      <c r="A469" s="14" t="s">
        <v>192</v>
      </c>
      <c r="B469" s="17" t="s">
        <v>297</v>
      </c>
      <c r="C469" s="17" t="s">
        <v>186</v>
      </c>
      <c r="D469" s="17" t="s">
        <v>193</v>
      </c>
      <c r="E469" s="18"/>
      <c r="F469" s="80">
        <f t="shared" ref="F469:G469" si="203">F470+F471</f>
        <v>109392.8</v>
      </c>
      <c r="G469" s="80">
        <f t="shared" si="203"/>
        <v>81567.8</v>
      </c>
    </row>
    <row r="470" spans="1:7" ht="45" outlineLevel="1" x14ac:dyDescent="0.25">
      <c r="A470" s="14" t="s">
        <v>18</v>
      </c>
      <c r="B470" s="17" t="s">
        <v>297</v>
      </c>
      <c r="C470" s="17" t="s">
        <v>186</v>
      </c>
      <c r="D470" s="17" t="s">
        <v>193</v>
      </c>
      <c r="E470" s="18">
        <v>200</v>
      </c>
      <c r="F470" s="84">
        <v>104764.6</v>
      </c>
      <c r="G470" s="84">
        <v>77624.600000000006</v>
      </c>
    </row>
    <row r="471" spans="1:7" outlineLevel="1" x14ac:dyDescent="0.25">
      <c r="A471" s="12" t="s">
        <v>44</v>
      </c>
      <c r="B471" s="17" t="s">
        <v>297</v>
      </c>
      <c r="C471" s="17" t="s">
        <v>186</v>
      </c>
      <c r="D471" s="17" t="s">
        <v>193</v>
      </c>
      <c r="E471" s="18">
        <v>800</v>
      </c>
      <c r="F471" s="84">
        <v>4628.2</v>
      </c>
      <c r="G471" s="84">
        <v>3943.2</v>
      </c>
    </row>
    <row r="472" spans="1:7" ht="30" outlineLevel="1" x14ac:dyDescent="0.25">
      <c r="A472" s="11" t="s">
        <v>351</v>
      </c>
      <c r="B472" s="17" t="s">
        <v>297</v>
      </c>
      <c r="C472" s="17" t="s">
        <v>186</v>
      </c>
      <c r="D472" s="9" t="s">
        <v>352</v>
      </c>
      <c r="E472" s="10"/>
      <c r="F472" s="80">
        <f t="shared" ref="F472:G472" si="204">F473+F477</f>
        <v>167018.9</v>
      </c>
      <c r="G472" s="80">
        <f t="shared" si="204"/>
        <v>74455</v>
      </c>
    </row>
    <row r="473" spans="1:7" ht="30" outlineLevel="1" x14ac:dyDescent="0.25">
      <c r="A473" s="11" t="s">
        <v>353</v>
      </c>
      <c r="B473" s="17" t="s">
        <v>297</v>
      </c>
      <c r="C473" s="17" t="s">
        <v>186</v>
      </c>
      <c r="D473" s="9" t="s">
        <v>354</v>
      </c>
      <c r="E473" s="10"/>
      <c r="F473" s="80">
        <f t="shared" ref="F473:G473" si="205">F474+F475+F476</f>
        <v>165898.9</v>
      </c>
      <c r="G473" s="80">
        <f t="shared" si="205"/>
        <v>73465</v>
      </c>
    </row>
    <row r="474" spans="1:7" ht="45" outlineLevel="1" x14ac:dyDescent="0.25">
      <c r="A474" s="14" t="s">
        <v>18</v>
      </c>
      <c r="B474" s="17" t="s">
        <v>297</v>
      </c>
      <c r="C474" s="17" t="s">
        <v>186</v>
      </c>
      <c r="D474" s="9" t="s">
        <v>354</v>
      </c>
      <c r="E474" s="10">
        <v>200</v>
      </c>
      <c r="F474" s="84">
        <v>3068.8</v>
      </c>
      <c r="G474" s="84">
        <v>0</v>
      </c>
    </row>
    <row r="475" spans="1:7" ht="45" outlineLevel="1" x14ac:dyDescent="0.25">
      <c r="A475" s="26" t="s">
        <v>222</v>
      </c>
      <c r="B475" s="17" t="s">
        <v>297</v>
      </c>
      <c r="C475" s="17" t="s">
        <v>186</v>
      </c>
      <c r="D475" s="9" t="s">
        <v>354</v>
      </c>
      <c r="E475" s="10">
        <v>600</v>
      </c>
      <c r="F475" s="84">
        <v>20233.3</v>
      </c>
      <c r="G475" s="84">
        <v>20233.3</v>
      </c>
    </row>
    <row r="476" spans="1:7" outlineLevel="1" x14ac:dyDescent="0.25">
      <c r="A476" s="12" t="s">
        <v>44</v>
      </c>
      <c r="B476" s="17" t="s">
        <v>297</v>
      </c>
      <c r="C476" s="17" t="s">
        <v>186</v>
      </c>
      <c r="D476" s="9" t="s">
        <v>354</v>
      </c>
      <c r="E476" s="10">
        <v>800</v>
      </c>
      <c r="F476" s="84">
        <v>142596.79999999999</v>
      </c>
      <c r="G476" s="84">
        <v>53231.7</v>
      </c>
    </row>
    <row r="477" spans="1:7" ht="36" customHeight="1" outlineLevel="1" x14ac:dyDescent="0.25">
      <c r="A477" s="12" t="s">
        <v>519</v>
      </c>
      <c r="B477" s="17" t="s">
        <v>297</v>
      </c>
      <c r="C477" s="17" t="s">
        <v>186</v>
      </c>
      <c r="D477" s="9" t="s">
        <v>520</v>
      </c>
      <c r="E477" s="10"/>
      <c r="F477" s="80">
        <f t="shared" ref="F477:G477" si="206">F478</f>
        <v>1120</v>
      </c>
      <c r="G477" s="80">
        <f t="shared" si="206"/>
        <v>990</v>
      </c>
    </row>
    <row r="478" spans="1:7" ht="34.5" customHeight="1" outlineLevel="1" x14ac:dyDescent="0.25">
      <c r="A478" s="12" t="s">
        <v>25</v>
      </c>
      <c r="B478" s="17" t="s">
        <v>297</v>
      </c>
      <c r="C478" s="17" t="s">
        <v>186</v>
      </c>
      <c r="D478" s="9" t="s">
        <v>520</v>
      </c>
      <c r="E478" s="10">
        <v>300</v>
      </c>
      <c r="F478" s="84">
        <v>1120</v>
      </c>
      <c r="G478" s="84">
        <v>990</v>
      </c>
    </row>
    <row r="479" spans="1:7" ht="60" outlineLevel="1" x14ac:dyDescent="0.25">
      <c r="A479" s="25" t="s">
        <v>77</v>
      </c>
      <c r="B479" s="33" t="s">
        <v>297</v>
      </c>
      <c r="C479" s="33" t="s">
        <v>186</v>
      </c>
      <c r="D479" s="33" t="s">
        <v>78</v>
      </c>
      <c r="E479" s="33"/>
      <c r="F479" s="80">
        <f t="shared" ref="F479:G480" si="207">F480</f>
        <v>17200.3</v>
      </c>
      <c r="G479" s="80">
        <f t="shared" si="207"/>
        <v>16602.7</v>
      </c>
    </row>
    <row r="480" spans="1:7" ht="60" outlineLevel="1" x14ac:dyDescent="0.25">
      <c r="A480" s="25" t="s">
        <v>79</v>
      </c>
      <c r="B480" s="33" t="s">
        <v>297</v>
      </c>
      <c r="C480" s="33" t="s">
        <v>186</v>
      </c>
      <c r="D480" s="33" t="s">
        <v>80</v>
      </c>
      <c r="E480" s="33"/>
      <c r="F480" s="80">
        <f t="shared" si="207"/>
        <v>17200.3</v>
      </c>
      <c r="G480" s="80">
        <f t="shared" si="207"/>
        <v>16602.7</v>
      </c>
    </row>
    <row r="481" spans="1:7" ht="60" outlineLevel="1" x14ac:dyDescent="0.25">
      <c r="A481" s="25" t="s">
        <v>81</v>
      </c>
      <c r="B481" s="33" t="s">
        <v>297</v>
      </c>
      <c r="C481" s="33" t="s">
        <v>186</v>
      </c>
      <c r="D481" s="33" t="s">
        <v>82</v>
      </c>
      <c r="E481" s="33"/>
      <c r="F481" s="80">
        <f t="shared" ref="F481:G481" si="208">F482+F484</f>
        <v>17200.3</v>
      </c>
      <c r="G481" s="80">
        <f t="shared" si="208"/>
        <v>16602.7</v>
      </c>
    </row>
    <row r="482" spans="1:7" ht="60" outlineLevel="1" x14ac:dyDescent="0.25">
      <c r="A482" s="25" t="s">
        <v>355</v>
      </c>
      <c r="B482" s="33" t="s">
        <v>297</v>
      </c>
      <c r="C482" s="33" t="s">
        <v>186</v>
      </c>
      <c r="D482" s="33" t="s">
        <v>356</v>
      </c>
      <c r="E482" s="33"/>
      <c r="F482" s="80">
        <f t="shared" ref="F482:G482" si="209">F483</f>
        <v>12133.1</v>
      </c>
      <c r="G482" s="80">
        <f t="shared" si="209"/>
        <v>11535.5</v>
      </c>
    </row>
    <row r="483" spans="1:7" ht="45" outlineLevel="1" x14ac:dyDescent="0.25">
      <c r="A483" s="25" t="s">
        <v>18</v>
      </c>
      <c r="B483" s="33" t="s">
        <v>297</v>
      </c>
      <c r="C483" s="33" t="s">
        <v>186</v>
      </c>
      <c r="D483" s="33" t="s">
        <v>356</v>
      </c>
      <c r="E483" s="33" t="s">
        <v>52</v>
      </c>
      <c r="F483" s="84">
        <v>12133.1</v>
      </c>
      <c r="G483" s="84">
        <v>11535.5</v>
      </c>
    </row>
    <row r="484" spans="1:7" ht="30" outlineLevel="1" x14ac:dyDescent="0.25">
      <c r="A484" s="25" t="s">
        <v>711</v>
      </c>
      <c r="B484" s="33" t="s">
        <v>297</v>
      </c>
      <c r="C484" s="33" t="s">
        <v>186</v>
      </c>
      <c r="D484" s="33" t="s">
        <v>712</v>
      </c>
      <c r="E484" s="33"/>
      <c r="F484" s="80">
        <f t="shared" ref="F484:G484" si="210">F485</f>
        <v>5067.2</v>
      </c>
      <c r="G484" s="80">
        <f t="shared" si="210"/>
        <v>5067.2</v>
      </c>
    </row>
    <row r="485" spans="1:7" ht="45" outlineLevel="1" x14ac:dyDescent="0.25">
      <c r="A485" s="26" t="s">
        <v>222</v>
      </c>
      <c r="B485" s="33" t="s">
        <v>297</v>
      </c>
      <c r="C485" s="33" t="s">
        <v>186</v>
      </c>
      <c r="D485" s="33" t="s">
        <v>712</v>
      </c>
      <c r="E485" s="33" t="s">
        <v>422</v>
      </c>
      <c r="F485" s="84">
        <v>5067.2</v>
      </c>
      <c r="G485" s="84">
        <v>5067.2</v>
      </c>
    </row>
    <row r="486" spans="1:7" ht="60" outlineLevel="1" x14ac:dyDescent="0.25">
      <c r="A486" s="11" t="s">
        <v>194</v>
      </c>
      <c r="B486" s="17" t="s">
        <v>297</v>
      </c>
      <c r="C486" s="17" t="s">
        <v>186</v>
      </c>
      <c r="D486" s="17" t="s">
        <v>195</v>
      </c>
      <c r="E486" s="10"/>
      <c r="F486" s="80">
        <f t="shared" ref="F486:G486" si="211">F487+F492</f>
        <v>175995.5</v>
      </c>
      <c r="G486" s="80">
        <f t="shared" si="211"/>
        <v>174056.2</v>
      </c>
    </row>
    <row r="487" spans="1:7" ht="45" outlineLevel="1" x14ac:dyDescent="0.25">
      <c r="A487" s="11" t="s">
        <v>357</v>
      </c>
      <c r="B487" s="17" t="s">
        <v>297</v>
      </c>
      <c r="C487" s="17" t="s">
        <v>186</v>
      </c>
      <c r="D487" s="17" t="s">
        <v>358</v>
      </c>
      <c r="E487" s="10"/>
      <c r="F487" s="80">
        <f t="shared" ref="F487:G487" si="212">F488+F490</f>
        <v>22949.899999999998</v>
      </c>
      <c r="G487" s="80">
        <f t="shared" si="212"/>
        <v>21010.6</v>
      </c>
    </row>
    <row r="488" spans="1:7" ht="45" outlineLevel="1" x14ac:dyDescent="0.25">
      <c r="A488" s="11" t="s">
        <v>677</v>
      </c>
      <c r="B488" s="17" t="s">
        <v>297</v>
      </c>
      <c r="C488" s="17" t="s">
        <v>186</v>
      </c>
      <c r="D488" s="17" t="s">
        <v>678</v>
      </c>
      <c r="E488" s="10"/>
      <c r="F488" s="80">
        <f t="shared" ref="F488:G488" si="213">F489</f>
        <v>362.1</v>
      </c>
      <c r="G488" s="80">
        <f t="shared" si="213"/>
        <v>362.1</v>
      </c>
    </row>
    <row r="489" spans="1:7" ht="45" outlineLevel="1" x14ac:dyDescent="0.25">
      <c r="A489" s="14" t="s">
        <v>18</v>
      </c>
      <c r="B489" s="17" t="s">
        <v>297</v>
      </c>
      <c r="C489" s="17" t="s">
        <v>186</v>
      </c>
      <c r="D489" s="17" t="s">
        <v>678</v>
      </c>
      <c r="E489" s="10">
        <v>200</v>
      </c>
      <c r="F489" s="84">
        <v>362.1</v>
      </c>
      <c r="G489" s="84">
        <v>362.1</v>
      </c>
    </row>
    <row r="490" spans="1:7" ht="105" outlineLevel="1" x14ac:dyDescent="0.25">
      <c r="A490" s="12" t="s">
        <v>359</v>
      </c>
      <c r="B490" s="17" t="s">
        <v>297</v>
      </c>
      <c r="C490" s="17" t="s">
        <v>186</v>
      </c>
      <c r="D490" s="9" t="s">
        <v>360</v>
      </c>
      <c r="E490" s="10"/>
      <c r="F490" s="80">
        <f t="shared" ref="F490:G490" si="214">F491</f>
        <v>22587.8</v>
      </c>
      <c r="G490" s="80">
        <f t="shared" si="214"/>
        <v>20648.5</v>
      </c>
    </row>
    <row r="491" spans="1:7" ht="45" outlineLevel="1" x14ac:dyDescent="0.25">
      <c r="A491" s="14" t="s">
        <v>18</v>
      </c>
      <c r="B491" s="17" t="s">
        <v>297</v>
      </c>
      <c r="C491" s="17" t="s">
        <v>186</v>
      </c>
      <c r="D491" s="9" t="s">
        <v>360</v>
      </c>
      <c r="E491" s="10">
        <v>200</v>
      </c>
      <c r="F491" s="84">
        <v>22587.8</v>
      </c>
      <c r="G491" s="84">
        <v>20648.5</v>
      </c>
    </row>
    <row r="492" spans="1:7" ht="45" outlineLevel="1" x14ac:dyDescent="0.25">
      <c r="A492" s="14" t="s">
        <v>196</v>
      </c>
      <c r="B492" s="17" t="s">
        <v>297</v>
      </c>
      <c r="C492" s="17" t="s">
        <v>186</v>
      </c>
      <c r="D492" s="17" t="s">
        <v>197</v>
      </c>
      <c r="E492" s="10"/>
      <c r="F492" s="80">
        <f t="shared" ref="F492:G493" si="215">F493</f>
        <v>153045.6</v>
      </c>
      <c r="G492" s="80">
        <f t="shared" si="215"/>
        <v>153045.6</v>
      </c>
    </row>
    <row r="493" spans="1:7" ht="60" customHeight="1" outlineLevel="1" x14ac:dyDescent="0.25">
      <c r="A493" s="14" t="s">
        <v>361</v>
      </c>
      <c r="B493" s="17" t="s">
        <v>297</v>
      </c>
      <c r="C493" s="17" t="s">
        <v>186</v>
      </c>
      <c r="D493" s="17" t="s">
        <v>362</v>
      </c>
      <c r="E493" s="10"/>
      <c r="F493" s="80">
        <f t="shared" si="215"/>
        <v>153045.6</v>
      </c>
      <c r="G493" s="80">
        <f t="shared" si="215"/>
        <v>153045.6</v>
      </c>
    </row>
    <row r="494" spans="1:7" outlineLevel="1" x14ac:dyDescent="0.25">
      <c r="A494" s="12" t="s">
        <v>44</v>
      </c>
      <c r="B494" s="17" t="s">
        <v>297</v>
      </c>
      <c r="C494" s="17" t="s">
        <v>186</v>
      </c>
      <c r="D494" s="17" t="s">
        <v>362</v>
      </c>
      <c r="E494" s="10">
        <v>800</v>
      </c>
      <c r="F494" s="84">
        <v>153045.6</v>
      </c>
      <c r="G494" s="84">
        <v>153045.6</v>
      </c>
    </row>
    <row r="495" spans="1:7" ht="30" outlineLevel="1" x14ac:dyDescent="0.25">
      <c r="A495" s="11" t="s">
        <v>200</v>
      </c>
      <c r="B495" s="9" t="s">
        <v>297</v>
      </c>
      <c r="C495" s="9" t="s">
        <v>201</v>
      </c>
      <c r="D495" s="9"/>
      <c r="E495" s="10"/>
      <c r="F495" s="80">
        <f t="shared" ref="F495:G498" si="216">F496</f>
        <v>79151.900000000009</v>
      </c>
      <c r="G495" s="80">
        <f t="shared" si="216"/>
        <v>78837</v>
      </c>
    </row>
    <row r="496" spans="1:7" ht="90" outlineLevel="1" x14ac:dyDescent="0.25">
      <c r="A496" s="11" t="s">
        <v>363</v>
      </c>
      <c r="B496" s="9" t="s">
        <v>297</v>
      </c>
      <c r="C496" s="9" t="s">
        <v>201</v>
      </c>
      <c r="D496" s="9" t="s">
        <v>164</v>
      </c>
      <c r="E496" s="10"/>
      <c r="F496" s="80">
        <f t="shared" si="216"/>
        <v>79151.900000000009</v>
      </c>
      <c r="G496" s="80">
        <f t="shared" si="216"/>
        <v>78837</v>
      </c>
    </row>
    <row r="497" spans="1:7" ht="120" outlineLevel="1" x14ac:dyDescent="0.25">
      <c r="A497" s="11" t="s">
        <v>364</v>
      </c>
      <c r="B497" s="9" t="s">
        <v>297</v>
      </c>
      <c r="C497" s="9" t="s">
        <v>201</v>
      </c>
      <c r="D497" s="9" t="s">
        <v>365</v>
      </c>
      <c r="E497" s="10"/>
      <c r="F497" s="80">
        <f t="shared" si="216"/>
        <v>79151.900000000009</v>
      </c>
      <c r="G497" s="80">
        <f t="shared" si="216"/>
        <v>78837</v>
      </c>
    </row>
    <row r="498" spans="1:7" ht="45" outlineLevel="1" x14ac:dyDescent="0.25">
      <c r="A498" s="11" t="s">
        <v>366</v>
      </c>
      <c r="B498" s="9" t="s">
        <v>297</v>
      </c>
      <c r="C498" s="9" t="s">
        <v>201</v>
      </c>
      <c r="D498" s="9" t="s">
        <v>367</v>
      </c>
      <c r="E498" s="10"/>
      <c r="F498" s="80">
        <f t="shared" si="216"/>
        <v>79151.900000000009</v>
      </c>
      <c r="G498" s="80">
        <f t="shared" si="216"/>
        <v>78837</v>
      </c>
    </row>
    <row r="499" spans="1:7" ht="60" outlineLevel="1" x14ac:dyDescent="0.25">
      <c r="A499" s="12" t="s">
        <v>42</v>
      </c>
      <c r="B499" s="9" t="s">
        <v>297</v>
      </c>
      <c r="C499" s="9" t="s">
        <v>201</v>
      </c>
      <c r="D499" s="9" t="s">
        <v>368</v>
      </c>
      <c r="E499" s="10"/>
      <c r="F499" s="80">
        <f t="shared" ref="F499:G499" si="217">F500+F501+F502+F503</f>
        <v>79151.900000000009</v>
      </c>
      <c r="G499" s="80">
        <f t="shared" si="217"/>
        <v>78837</v>
      </c>
    </row>
    <row r="500" spans="1:7" ht="90" outlineLevel="1" x14ac:dyDescent="0.25">
      <c r="A500" s="11" t="s">
        <v>15</v>
      </c>
      <c r="B500" s="9" t="s">
        <v>297</v>
      </c>
      <c r="C500" s="9" t="s">
        <v>201</v>
      </c>
      <c r="D500" s="9" t="s">
        <v>368</v>
      </c>
      <c r="E500" s="10">
        <v>100</v>
      </c>
      <c r="F500" s="84">
        <v>76751.100000000006</v>
      </c>
      <c r="G500" s="84">
        <v>76568.899999999994</v>
      </c>
    </row>
    <row r="501" spans="1:7" ht="45" outlineLevel="1" x14ac:dyDescent="0.25">
      <c r="A501" s="11" t="s">
        <v>18</v>
      </c>
      <c r="B501" s="9" t="s">
        <v>297</v>
      </c>
      <c r="C501" s="9" t="s">
        <v>201</v>
      </c>
      <c r="D501" s="9" t="s">
        <v>368</v>
      </c>
      <c r="E501" s="10">
        <v>200</v>
      </c>
      <c r="F501" s="84">
        <v>2375.8000000000002</v>
      </c>
      <c r="G501" s="84">
        <v>2243.1</v>
      </c>
    </row>
    <row r="502" spans="1:7" ht="30" outlineLevel="1" x14ac:dyDescent="0.25">
      <c r="A502" s="12" t="s">
        <v>25</v>
      </c>
      <c r="B502" s="9" t="s">
        <v>297</v>
      </c>
      <c r="C502" s="9" t="s">
        <v>201</v>
      </c>
      <c r="D502" s="9" t="s">
        <v>368</v>
      </c>
      <c r="E502" s="10">
        <v>300</v>
      </c>
      <c r="F502" s="84">
        <v>10</v>
      </c>
      <c r="G502" s="84">
        <v>10</v>
      </c>
    </row>
    <row r="503" spans="1:7" outlineLevel="1" x14ac:dyDescent="0.25">
      <c r="A503" s="13" t="s">
        <v>44</v>
      </c>
      <c r="B503" s="9" t="s">
        <v>297</v>
      </c>
      <c r="C503" s="9" t="s">
        <v>201</v>
      </c>
      <c r="D503" s="9" t="s">
        <v>368</v>
      </c>
      <c r="E503" s="10">
        <v>800</v>
      </c>
      <c r="F503" s="84">
        <v>15</v>
      </c>
      <c r="G503" s="84">
        <v>15</v>
      </c>
    </row>
    <row r="504" spans="1:7" outlineLevel="1" x14ac:dyDescent="0.25">
      <c r="A504" s="11" t="s">
        <v>369</v>
      </c>
      <c r="B504" s="9" t="s">
        <v>297</v>
      </c>
      <c r="C504" s="9" t="s">
        <v>370</v>
      </c>
      <c r="D504" s="9"/>
      <c r="E504" s="10"/>
      <c r="F504" s="80">
        <f t="shared" ref="F504:G507" si="218">F505</f>
        <v>20879.2</v>
      </c>
      <c r="G504" s="80">
        <f t="shared" si="218"/>
        <v>18205.100000000002</v>
      </c>
    </row>
    <row r="505" spans="1:7" ht="30" outlineLevel="1" x14ac:dyDescent="0.25">
      <c r="A505" s="11" t="s">
        <v>371</v>
      </c>
      <c r="B505" s="9" t="s">
        <v>297</v>
      </c>
      <c r="C505" s="9" t="s">
        <v>372</v>
      </c>
      <c r="D505" s="9"/>
      <c r="E505" s="10"/>
      <c r="F505" s="80">
        <f t="shared" si="218"/>
        <v>20879.2</v>
      </c>
      <c r="G505" s="80">
        <f t="shared" si="218"/>
        <v>18205.100000000002</v>
      </c>
    </row>
    <row r="506" spans="1:7" ht="60" outlineLevel="1" x14ac:dyDescent="0.25">
      <c r="A506" s="12" t="s">
        <v>77</v>
      </c>
      <c r="B506" s="9" t="s">
        <v>297</v>
      </c>
      <c r="C506" s="9" t="s">
        <v>372</v>
      </c>
      <c r="D506" s="9" t="s">
        <v>78</v>
      </c>
      <c r="E506" s="10"/>
      <c r="F506" s="80">
        <f t="shared" si="218"/>
        <v>20879.2</v>
      </c>
      <c r="G506" s="80">
        <f t="shared" si="218"/>
        <v>18205.100000000002</v>
      </c>
    </row>
    <row r="507" spans="1:7" ht="60" outlineLevel="1" x14ac:dyDescent="0.25">
      <c r="A507" s="24" t="s">
        <v>79</v>
      </c>
      <c r="B507" s="17" t="s">
        <v>297</v>
      </c>
      <c r="C507" s="17" t="s">
        <v>372</v>
      </c>
      <c r="D507" s="17" t="s">
        <v>80</v>
      </c>
      <c r="E507" s="10"/>
      <c r="F507" s="80">
        <f t="shared" si="218"/>
        <v>20879.2</v>
      </c>
      <c r="G507" s="80">
        <f t="shared" si="218"/>
        <v>18205.100000000002</v>
      </c>
    </row>
    <row r="508" spans="1:7" ht="60" outlineLevel="1" x14ac:dyDescent="0.25">
      <c r="A508" s="24" t="s">
        <v>81</v>
      </c>
      <c r="B508" s="17" t="s">
        <v>297</v>
      </c>
      <c r="C508" s="17" t="s">
        <v>372</v>
      </c>
      <c r="D508" s="17" t="s">
        <v>82</v>
      </c>
      <c r="E508" s="10"/>
      <c r="F508" s="80">
        <f t="shared" ref="F508:G508" si="219">F509+F511+F513</f>
        <v>20879.2</v>
      </c>
      <c r="G508" s="80">
        <f t="shared" si="219"/>
        <v>18205.100000000002</v>
      </c>
    </row>
    <row r="509" spans="1:7" ht="75.75" customHeight="1" outlineLevel="1" x14ac:dyDescent="0.25">
      <c r="A509" s="24" t="s">
        <v>373</v>
      </c>
      <c r="B509" s="17" t="s">
        <v>297</v>
      </c>
      <c r="C509" s="17" t="s">
        <v>372</v>
      </c>
      <c r="D509" s="17" t="s">
        <v>374</v>
      </c>
      <c r="E509" s="10"/>
      <c r="F509" s="80">
        <f t="shared" ref="F509:G509" si="220">F510</f>
        <v>5603.1</v>
      </c>
      <c r="G509" s="80">
        <f t="shared" si="220"/>
        <v>5603.1</v>
      </c>
    </row>
    <row r="510" spans="1:7" outlineLevel="1" x14ac:dyDescent="0.25">
      <c r="A510" s="30" t="s">
        <v>44</v>
      </c>
      <c r="B510" s="17" t="s">
        <v>297</v>
      </c>
      <c r="C510" s="17" t="s">
        <v>372</v>
      </c>
      <c r="D510" s="17" t="s">
        <v>374</v>
      </c>
      <c r="E510" s="10">
        <v>800</v>
      </c>
      <c r="F510" s="84">
        <v>5603.1</v>
      </c>
      <c r="G510" s="84">
        <v>5603.1</v>
      </c>
    </row>
    <row r="511" spans="1:7" ht="30" outlineLevel="1" x14ac:dyDescent="0.25">
      <c r="A511" s="30" t="s">
        <v>684</v>
      </c>
      <c r="B511" s="17" t="s">
        <v>297</v>
      </c>
      <c r="C511" s="17" t="s">
        <v>372</v>
      </c>
      <c r="D511" s="17" t="s">
        <v>685</v>
      </c>
      <c r="E511" s="10"/>
      <c r="F511" s="80">
        <f t="shared" ref="F511:G511" si="221">F512</f>
        <v>10558.9</v>
      </c>
      <c r="G511" s="80">
        <f t="shared" si="221"/>
        <v>7884.8</v>
      </c>
    </row>
    <row r="512" spans="1:7" outlineLevel="1" x14ac:dyDescent="0.25">
      <c r="A512" s="30" t="s">
        <v>44</v>
      </c>
      <c r="B512" s="17" t="s">
        <v>297</v>
      </c>
      <c r="C512" s="17" t="s">
        <v>372</v>
      </c>
      <c r="D512" s="17" t="s">
        <v>685</v>
      </c>
      <c r="E512" s="10">
        <v>800</v>
      </c>
      <c r="F512" s="84">
        <v>10558.9</v>
      </c>
      <c r="G512" s="84">
        <v>7884.8</v>
      </c>
    </row>
    <row r="513" spans="1:7" outlineLevel="1" x14ac:dyDescent="0.25">
      <c r="A513" s="30" t="s">
        <v>709</v>
      </c>
      <c r="B513" s="17" t="s">
        <v>297</v>
      </c>
      <c r="C513" s="17" t="s">
        <v>372</v>
      </c>
      <c r="D513" s="17" t="s">
        <v>710</v>
      </c>
      <c r="E513" s="10"/>
      <c r="F513" s="80">
        <f t="shared" ref="F513:G513" si="222">F514</f>
        <v>4717.2</v>
      </c>
      <c r="G513" s="80">
        <f t="shared" si="222"/>
        <v>4717.2</v>
      </c>
    </row>
    <row r="514" spans="1:7" ht="45" outlineLevel="1" x14ac:dyDescent="0.25">
      <c r="A514" s="26" t="s">
        <v>222</v>
      </c>
      <c r="B514" s="17" t="s">
        <v>297</v>
      </c>
      <c r="C514" s="17" t="s">
        <v>372</v>
      </c>
      <c r="D514" s="17" t="s">
        <v>710</v>
      </c>
      <c r="E514" s="10">
        <v>600</v>
      </c>
      <c r="F514" s="84">
        <v>4717.2</v>
      </c>
      <c r="G514" s="84">
        <v>4717.2</v>
      </c>
    </row>
    <row r="515" spans="1:7" ht="31.5" customHeight="1" x14ac:dyDescent="0.25">
      <c r="A515" s="7" t="s">
        <v>375</v>
      </c>
      <c r="B515" s="8" t="s">
        <v>376</v>
      </c>
      <c r="C515" s="9" t="s">
        <v>35</v>
      </c>
      <c r="D515" s="9"/>
      <c r="E515" s="10"/>
      <c r="F515" s="78">
        <f t="shared" ref="F515:G515" si="223">F516+F521+F550</f>
        <v>185925.3</v>
      </c>
      <c r="G515" s="78">
        <f t="shared" si="223"/>
        <v>183727</v>
      </c>
    </row>
    <row r="516" spans="1:7" outlineLevel="1" x14ac:dyDescent="0.25">
      <c r="A516" s="11" t="s">
        <v>7</v>
      </c>
      <c r="B516" s="9" t="s">
        <v>376</v>
      </c>
      <c r="C516" s="9" t="s">
        <v>8</v>
      </c>
      <c r="D516" s="9"/>
      <c r="E516" s="10"/>
      <c r="F516" s="79">
        <f t="shared" ref="F516:G519" si="224">F517</f>
        <v>262.89999999999998</v>
      </c>
      <c r="G516" s="79">
        <f t="shared" si="224"/>
        <v>183.9</v>
      </c>
    </row>
    <row r="517" spans="1:7" outlineLevel="1" x14ac:dyDescent="0.25">
      <c r="A517" s="11" t="s">
        <v>21</v>
      </c>
      <c r="B517" s="9" t="s">
        <v>376</v>
      </c>
      <c r="C517" s="9" t="s">
        <v>22</v>
      </c>
      <c r="D517" s="9"/>
      <c r="E517" s="10"/>
      <c r="F517" s="79">
        <f t="shared" si="224"/>
        <v>262.89999999999998</v>
      </c>
      <c r="G517" s="79">
        <f t="shared" si="224"/>
        <v>183.9</v>
      </c>
    </row>
    <row r="518" spans="1:7" outlineLevel="1" x14ac:dyDescent="0.25">
      <c r="A518" s="11" t="s">
        <v>11</v>
      </c>
      <c r="B518" s="9" t="s">
        <v>376</v>
      </c>
      <c r="C518" s="9" t="s">
        <v>22</v>
      </c>
      <c r="D518" s="9" t="s">
        <v>12</v>
      </c>
      <c r="E518" s="10"/>
      <c r="F518" s="79">
        <f t="shared" si="224"/>
        <v>262.89999999999998</v>
      </c>
      <c r="G518" s="79">
        <f t="shared" si="224"/>
        <v>183.9</v>
      </c>
    </row>
    <row r="519" spans="1:7" ht="75" outlineLevel="1" x14ac:dyDescent="0.25">
      <c r="A519" s="11" t="s">
        <v>68</v>
      </c>
      <c r="B519" s="9" t="s">
        <v>376</v>
      </c>
      <c r="C519" s="9" t="s">
        <v>22</v>
      </c>
      <c r="D519" s="9" t="s">
        <v>69</v>
      </c>
      <c r="E519" s="10"/>
      <c r="F519" s="79">
        <f t="shared" si="224"/>
        <v>262.89999999999998</v>
      </c>
      <c r="G519" s="79">
        <f t="shared" si="224"/>
        <v>183.9</v>
      </c>
    </row>
    <row r="520" spans="1:7" outlineLevel="1" x14ac:dyDescent="0.25">
      <c r="A520" s="12" t="s">
        <v>44</v>
      </c>
      <c r="B520" s="9" t="s">
        <v>376</v>
      </c>
      <c r="C520" s="9" t="s">
        <v>22</v>
      </c>
      <c r="D520" s="9" t="s">
        <v>69</v>
      </c>
      <c r="E520" s="10">
        <v>800</v>
      </c>
      <c r="F520" s="84">
        <v>262.89999999999998</v>
      </c>
      <c r="G520" s="84">
        <v>183.9</v>
      </c>
    </row>
    <row r="521" spans="1:7" ht="30" outlineLevel="1" x14ac:dyDescent="0.25">
      <c r="A521" s="11" t="s">
        <v>377</v>
      </c>
      <c r="B521" s="9" t="s">
        <v>376</v>
      </c>
      <c r="C521" s="9" t="s">
        <v>378</v>
      </c>
      <c r="D521" s="9"/>
      <c r="E521" s="10"/>
      <c r="F521" s="79">
        <f t="shared" ref="F521:G522" si="225">F522</f>
        <v>185476.4</v>
      </c>
      <c r="G521" s="79">
        <f t="shared" si="225"/>
        <v>183357.1</v>
      </c>
    </row>
    <row r="522" spans="1:7" ht="60" outlineLevel="1" x14ac:dyDescent="0.25">
      <c r="A522" s="12" t="s">
        <v>379</v>
      </c>
      <c r="B522" s="9" t="s">
        <v>376</v>
      </c>
      <c r="C522" s="9" t="s">
        <v>380</v>
      </c>
      <c r="D522" s="9"/>
      <c r="E522" s="10"/>
      <c r="F522" s="79">
        <f t="shared" si="225"/>
        <v>185476.4</v>
      </c>
      <c r="G522" s="79">
        <f t="shared" si="225"/>
        <v>183357.1</v>
      </c>
    </row>
    <row r="523" spans="1:7" ht="60" outlineLevel="1" x14ac:dyDescent="0.25">
      <c r="A523" s="12" t="s">
        <v>77</v>
      </c>
      <c r="B523" s="9" t="s">
        <v>376</v>
      </c>
      <c r="C523" s="9" t="s">
        <v>380</v>
      </c>
      <c r="D523" s="9" t="s">
        <v>78</v>
      </c>
      <c r="E523" s="10"/>
      <c r="F523" s="79">
        <f t="shared" ref="F523:G523" si="226">F524+F532+F539+F544</f>
        <v>185476.4</v>
      </c>
      <c r="G523" s="79">
        <f t="shared" si="226"/>
        <v>183357.1</v>
      </c>
    </row>
    <row r="524" spans="1:7" ht="45" outlineLevel="1" x14ac:dyDescent="0.25">
      <c r="A524" s="12" t="s">
        <v>381</v>
      </c>
      <c r="B524" s="9" t="s">
        <v>376</v>
      </c>
      <c r="C524" s="9" t="s">
        <v>380</v>
      </c>
      <c r="D524" s="9" t="s">
        <v>382</v>
      </c>
      <c r="E524" s="10"/>
      <c r="F524" s="79">
        <f t="shared" ref="F524:G524" si="227">F525</f>
        <v>65198.299999999996</v>
      </c>
      <c r="G524" s="79">
        <f t="shared" si="227"/>
        <v>65013.9</v>
      </c>
    </row>
    <row r="525" spans="1:7" ht="60" outlineLevel="1" x14ac:dyDescent="0.25">
      <c r="A525" s="12" t="s">
        <v>383</v>
      </c>
      <c r="B525" s="9" t="s">
        <v>376</v>
      </c>
      <c r="C525" s="9" t="s">
        <v>380</v>
      </c>
      <c r="D525" s="9" t="s">
        <v>384</v>
      </c>
      <c r="E525" s="10"/>
      <c r="F525" s="79">
        <f t="shared" ref="F525:G525" si="228">F526+F528+F530</f>
        <v>65198.299999999996</v>
      </c>
      <c r="G525" s="79">
        <f t="shared" si="228"/>
        <v>65013.9</v>
      </c>
    </row>
    <row r="526" spans="1:7" ht="45" outlineLevel="1" x14ac:dyDescent="0.25">
      <c r="A526" s="12" t="s">
        <v>656</v>
      </c>
      <c r="B526" s="9" t="s">
        <v>376</v>
      </c>
      <c r="C526" s="9" t="s">
        <v>380</v>
      </c>
      <c r="D526" s="9" t="s">
        <v>655</v>
      </c>
      <c r="E526" s="10"/>
      <c r="F526" s="79">
        <f t="shared" ref="F526:G526" si="229">F527</f>
        <v>7143.7</v>
      </c>
      <c r="G526" s="79">
        <f t="shared" si="229"/>
        <v>7063</v>
      </c>
    </row>
    <row r="527" spans="1:7" ht="45" outlineLevel="1" x14ac:dyDescent="0.25">
      <c r="A527" s="11" t="s">
        <v>18</v>
      </c>
      <c r="B527" s="9" t="s">
        <v>376</v>
      </c>
      <c r="C527" s="9" t="s">
        <v>380</v>
      </c>
      <c r="D527" s="9" t="s">
        <v>655</v>
      </c>
      <c r="E527" s="10">
        <v>200</v>
      </c>
      <c r="F527" s="84">
        <v>7143.7</v>
      </c>
      <c r="G527" s="84">
        <v>7063</v>
      </c>
    </row>
    <row r="528" spans="1:7" ht="105.75" customHeight="1" outlineLevel="1" x14ac:dyDescent="0.25">
      <c r="A528" s="12" t="s">
        <v>385</v>
      </c>
      <c r="B528" s="9" t="s">
        <v>376</v>
      </c>
      <c r="C528" s="9" t="s">
        <v>380</v>
      </c>
      <c r="D528" s="9" t="s">
        <v>386</v>
      </c>
      <c r="E528" s="10"/>
      <c r="F528" s="79">
        <f t="shared" ref="F528:G528" si="230">F529</f>
        <v>55773.4</v>
      </c>
      <c r="G528" s="79">
        <f t="shared" si="230"/>
        <v>55669.8</v>
      </c>
    </row>
    <row r="529" spans="1:7" ht="45" outlineLevel="1" x14ac:dyDescent="0.25">
      <c r="A529" s="11" t="s">
        <v>18</v>
      </c>
      <c r="B529" s="9" t="s">
        <v>376</v>
      </c>
      <c r="C529" s="9" t="s">
        <v>380</v>
      </c>
      <c r="D529" s="9" t="s">
        <v>386</v>
      </c>
      <c r="E529" s="10">
        <v>200</v>
      </c>
      <c r="F529" s="84">
        <v>55773.4</v>
      </c>
      <c r="G529" s="84">
        <v>55669.8</v>
      </c>
    </row>
    <row r="530" spans="1:7" ht="45" outlineLevel="1" x14ac:dyDescent="0.25">
      <c r="A530" s="11" t="s">
        <v>387</v>
      </c>
      <c r="B530" s="9" t="s">
        <v>376</v>
      </c>
      <c r="C530" s="9" t="s">
        <v>380</v>
      </c>
      <c r="D530" s="9" t="s">
        <v>388</v>
      </c>
      <c r="E530" s="10"/>
      <c r="F530" s="79">
        <f t="shared" ref="F530:G530" si="231">F531</f>
        <v>2281.1999999999998</v>
      </c>
      <c r="G530" s="79">
        <f t="shared" si="231"/>
        <v>2281.1</v>
      </c>
    </row>
    <row r="531" spans="1:7" ht="45" outlineLevel="1" x14ac:dyDescent="0.25">
      <c r="A531" s="11" t="s">
        <v>18</v>
      </c>
      <c r="B531" s="9" t="s">
        <v>376</v>
      </c>
      <c r="C531" s="9" t="s">
        <v>380</v>
      </c>
      <c r="D531" s="9" t="s">
        <v>388</v>
      </c>
      <c r="E531" s="10">
        <v>200</v>
      </c>
      <c r="F531" s="84">
        <v>2281.1999999999998</v>
      </c>
      <c r="G531" s="84">
        <v>2281.1</v>
      </c>
    </row>
    <row r="532" spans="1:7" ht="60" outlineLevel="1" x14ac:dyDescent="0.25">
      <c r="A532" s="11" t="s">
        <v>389</v>
      </c>
      <c r="B532" s="9" t="s">
        <v>376</v>
      </c>
      <c r="C532" s="9" t="s">
        <v>380</v>
      </c>
      <c r="D532" s="9" t="s">
        <v>390</v>
      </c>
      <c r="E532" s="10"/>
      <c r="F532" s="79">
        <f t="shared" ref="F532:G532" si="232">F533</f>
        <v>5395.5000000000009</v>
      </c>
      <c r="G532" s="79">
        <f t="shared" si="232"/>
        <v>5210.2</v>
      </c>
    </row>
    <row r="533" spans="1:7" ht="60" outlineLevel="1" x14ac:dyDescent="0.25">
      <c r="A533" s="11" t="s">
        <v>391</v>
      </c>
      <c r="B533" s="9" t="s">
        <v>376</v>
      </c>
      <c r="C533" s="9" t="s">
        <v>380</v>
      </c>
      <c r="D533" s="9" t="s">
        <v>392</v>
      </c>
      <c r="E533" s="10"/>
      <c r="F533" s="79">
        <f t="shared" ref="F533:G533" si="233">F534+F536</f>
        <v>5395.5000000000009</v>
      </c>
      <c r="G533" s="79">
        <f t="shared" si="233"/>
        <v>5210.2</v>
      </c>
    </row>
    <row r="534" spans="1:7" ht="48" customHeight="1" outlineLevel="1" x14ac:dyDescent="0.25">
      <c r="A534" s="56" t="s">
        <v>683</v>
      </c>
      <c r="B534" s="9" t="s">
        <v>376</v>
      </c>
      <c r="C534" s="9" t="s">
        <v>380</v>
      </c>
      <c r="D534" s="17" t="s">
        <v>674</v>
      </c>
      <c r="E534" s="10"/>
      <c r="F534" s="79">
        <f t="shared" ref="F534:G534" si="234">F535</f>
        <v>232.1</v>
      </c>
      <c r="G534" s="79">
        <f t="shared" si="234"/>
        <v>232.1</v>
      </c>
    </row>
    <row r="535" spans="1:7" ht="45" outlineLevel="1" x14ac:dyDescent="0.25">
      <c r="A535" s="35" t="s">
        <v>18</v>
      </c>
      <c r="B535" s="9" t="s">
        <v>376</v>
      </c>
      <c r="C535" s="9" t="s">
        <v>380</v>
      </c>
      <c r="D535" s="17" t="s">
        <v>674</v>
      </c>
      <c r="E535" s="10">
        <v>200</v>
      </c>
      <c r="F535" s="84">
        <v>232.1</v>
      </c>
      <c r="G535" s="84">
        <v>232.1</v>
      </c>
    </row>
    <row r="536" spans="1:7" ht="33.75" customHeight="1" outlineLevel="1" x14ac:dyDescent="0.25">
      <c r="A536" s="30" t="s">
        <v>393</v>
      </c>
      <c r="B536" s="9" t="s">
        <v>376</v>
      </c>
      <c r="C536" s="9" t="s">
        <v>380</v>
      </c>
      <c r="D536" s="17" t="s">
        <v>394</v>
      </c>
      <c r="E536" s="10"/>
      <c r="F536" s="79">
        <f t="shared" ref="F536:G536" si="235">F537+F538</f>
        <v>5163.4000000000005</v>
      </c>
      <c r="G536" s="79">
        <f t="shared" si="235"/>
        <v>4978.0999999999995</v>
      </c>
    </row>
    <row r="537" spans="1:7" ht="90" outlineLevel="1" x14ac:dyDescent="0.25">
      <c r="A537" s="11" t="s">
        <v>15</v>
      </c>
      <c r="B537" s="9" t="s">
        <v>376</v>
      </c>
      <c r="C537" s="9" t="s">
        <v>380</v>
      </c>
      <c r="D537" s="17" t="s">
        <v>394</v>
      </c>
      <c r="E537" s="10">
        <v>100</v>
      </c>
      <c r="F537" s="84">
        <v>4448.3</v>
      </c>
      <c r="G537" s="84">
        <v>4407.8999999999996</v>
      </c>
    </row>
    <row r="538" spans="1:7" ht="45" outlineLevel="1" x14ac:dyDescent="0.25">
      <c r="A538" s="11" t="s">
        <v>18</v>
      </c>
      <c r="B538" s="9" t="s">
        <v>376</v>
      </c>
      <c r="C538" s="9" t="s">
        <v>380</v>
      </c>
      <c r="D538" s="17" t="s">
        <v>394</v>
      </c>
      <c r="E538" s="10">
        <v>200</v>
      </c>
      <c r="F538" s="84">
        <v>715.1</v>
      </c>
      <c r="G538" s="84">
        <v>570.20000000000005</v>
      </c>
    </row>
    <row r="539" spans="1:7" ht="60" outlineLevel="1" x14ac:dyDescent="0.25">
      <c r="A539" s="12" t="s">
        <v>395</v>
      </c>
      <c r="B539" s="9" t="s">
        <v>376</v>
      </c>
      <c r="C539" s="9" t="s">
        <v>380</v>
      </c>
      <c r="D539" s="9" t="s">
        <v>396</v>
      </c>
      <c r="E539" s="10"/>
      <c r="F539" s="79">
        <f t="shared" ref="F539:G540" si="236">F540</f>
        <v>3861.8999999999996</v>
      </c>
      <c r="G539" s="79">
        <f t="shared" si="236"/>
        <v>3697.6000000000004</v>
      </c>
    </row>
    <row r="540" spans="1:7" ht="45" outlineLevel="1" x14ac:dyDescent="0.25">
      <c r="A540" s="12" t="s">
        <v>397</v>
      </c>
      <c r="B540" s="9" t="s">
        <v>376</v>
      </c>
      <c r="C540" s="9" t="s">
        <v>380</v>
      </c>
      <c r="D540" s="9" t="s">
        <v>398</v>
      </c>
      <c r="E540" s="10"/>
      <c r="F540" s="79">
        <f t="shared" si="236"/>
        <v>3861.8999999999996</v>
      </c>
      <c r="G540" s="79">
        <f t="shared" si="236"/>
        <v>3697.6000000000004</v>
      </c>
    </row>
    <row r="541" spans="1:7" ht="30" outlineLevel="1" x14ac:dyDescent="0.25">
      <c r="A541" s="12" t="s">
        <v>399</v>
      </c>
      <c r="B541" s="9" t="s">
        <v>376</v>
      </c>
      <c r="C541" s="9" t="s">
        <v>380</v>
      </c>
      <c r="D541" s="9" t="s">
        <v>400</v>
      </c>
      <c r="E541" s="10"/>
      <c r="F541" s="79">
        <f t="shared" ref="F541:G541" si="237">F542+F543</f>
        <v>3861.8999999999996</v>
      </c>
      <c r="G541" s="79">
        <f t="shared" si="237"/>
        <v>3697.6000000000004</v>
      </c>
    </row>
    <row r="542" spans="1:7" ht="90" outlineLevel="1" x14ac:dyDescent="0.25">
      <c r="A542" s="11" t="s">
        <v>15</v>
      </c>
      <c r="B542" s="9" t="s">
        <v>376</v>
      </c>
      <c r="C542" s="9" t="s">
        <v>380</v>
      </c>
      <c r="D542" s="9" t="s">
        <v>400</v>
      </c>
      <c r="E542" s="10">
        <v>100</v>
      </c>
      <c r="F542" s="84">
        <v>1709.2</v>
      </c>
      <c r="G542" s="84">
        <v>1551.8</v>
      </c>
    </row>
    <row r="543" spans="1:7" ht="45" outlineLevel="1" x14ac:dyDescent="0.25">
      <c r="A543" s="11" t="s">
        <v>18</v>
      </c>
      <c r="B543" s="9" t="s">
        <v>376</v>
      </c>
      <c r="C543" s="9" t="s">
        <v>380</v>
      </c>
      <c r="D543" s="9" t="s">
        <v>400</v>
      </c>
      <c r="E543" s="10">
        <v>200</v>
      </c>
      <c r="F543" s="84">
        <v>2152.6999999999998</v>
      </c>
      <c r="G543" s="84">
        <v>2145.8000000000002</v>
      </c>
    </row>
    <row r="544" spans="1:7" ht="75" outlineLevel="1" x14ac:dyDescent="0.25">
      <c r="A544" s="11" t="s">
        <v>401</v>
      </c>
      <c r="B544" s="9" t="s">
        <v>376</v>
      </c>
      <c r="C544" s="9" t="s">
        <v>380</v>
      </c>
      <c r="D544" s="9" t="s">
        <v>402</v>
      </c>
      <c r="E544" s="10"/>
      <c r="F544" s="79">
        <f t="shared" ref="F544:G545" si="238">F545</f>
        <v>111020.7</v>
      </c>
      <c r="G544" s="79">
        <f t="shared" si="238"/>
        <v>109435.4</v>
      </c>
    </row>
    <row r="545" spans="1:7" ht="60" outlineLevel="1" x14ac:dyDescent="0.25">
      <c r="A545" s="11" t="s">
        <v>403</v>
      </c>
      <c r="B545" s="9" t="s">
        <v>376</v>
      </c>
      <c r="C545" s="9" t="s">
        <v>380</v>
      </c>
      <c r="D545" s="9" t="s">
        <v>404</v>
      </c>
      <c r="E545" s="10"/>
      <c r="F545" s="79">
        <f t="shared" si="238"/>
        <v>111020.7</v>
      </c>
      <c r="G545" s="79">
        <f t="shared" si="238"/>
        <v>109435.4</v>
      </c>
    </row>
    <row r="546" spans="1:7" ht="60" outlineLevel="1" x14ac:dyDescent="0.25">
      <c r="A546" s="12" t="s">
        <v>66</v>
      </c>
      <c r="B546" s="9" t="s">
        <v>376</v>
      </c>
      <c r="C546" s="9" t="s">
        <v>380</v>
      </c>
      <c r="D546" s="31" t="s">
        <v>405</v>
      </c>
      <c r="E546" s="10"/>
      <c r="F546" s="79">
        <f t="shared" ref="F546:G546" si="239">F547+F548+F549</f>
        <v>111020.7</v>
      </c>
      <c r="G546" s="79">
        <f t="shared" si="239"/>
        <v>109435.4</v>
      </c>
    </row>
    <row r="547" spans="1:7" ht="90" outlineLevel="1" x14ac:dyDescent="0.25">
      <c r="A547" s="11" t="s">
        <v>15</v>
      </c>
      <c r="B547" s="9" t="s">
        <v>376</v>
      </c>
      <c r="C547" s="9" t="s">
        <v>380</v>
      </c>
      <c r="D547" s="31" t="s">
        <v>405</v>
      </c>
      <c r="E547" s="10">
        <v>100</v>
      </c>
      <c r="F547" s="84">
        <v>78522.2</v>
      </c>
      <c r="G547" s="84">
        <v>78236.5</v>
      </c>
    </row>
    <row r="548" spans="1:7" ht="45" outlineLevel="1" x14ac:dyDescent="0.25">
      <c r="A548" s="11" t="s">
        <v>18</v>
      </c>
      <c r="B548" s="9" t="s">
        <v>376</v>
      </c>
      <c r="C548" s="9" t="s">
        <v>380</v>
      </c>
      <c r="D548" s="31" t="s">
        <v>405</v>
      </c>
      <c r="E548" s="10">
        <v>200</v>
      </c>
      <c r="F548" s="84">
        <v>31526.3</v>
      </c>
      <c r="G548" s="84">
        <v>30273.7</v>
      </c>
    </row>
    <row r="549" spans="1:7" outlineLevel="1" x14ac:dyDescent="0.25">
      <c r="A549" s="12" t="s">
        <v>44</v>
      </c>
      <c r="B549" s="9" t="s">
        <v>376</v>
      </c>
      <c r="C549" s="9" t="s">
        <v>380</v>
      </c>
      <c r="D549" s="31" t="s">
        <v>405</v>
      </c>
      <c r="E549" s="10">
        <v>800</v>
      </c>
      <c r="F549" s="84">
        <v>972.2</v>
      </c>
      <c r="G549" s="84">
        <v>925.2</v>
      </c>
    </row>
    <row r="550" spans="1:7" outlineLevel="1" x14ac:dyDescent="0.25">
      <c r="A550" s="11" t="s">
        <v>73</v>
      </c>
      <c r="B550" s="9" t="s">
        <v>376</v>
      </c>
      <c r="C550" s="9" t="s">
        <v>74</v>
      </c>
      <c r="D550" s="31"/>
      <c r="E550" s="10"/>
      <c r="F550" s="79">
        <f t="shared" ref="F550:G555" si="240">F551</f>
        <v>186</v>
      </c>
      <c r="G550" s="79">
        <f t="shared" si="240"/>
        <v>186</v>
      </c>
    </row>
    <row r="551" spans="1:7" outlineLevel="1" x14ac:dyDescent="0.25">
      <c r="A551" s="66" t="s">
        <v>111</v>
      </c>
      <c r="B551" s="67" t="s">
        <v>376</v>
      </c>
      <c r="C551" s="67" t="s">
        <v>112</v>
      </c>
      <c r="D551" s="68"/>
      <c r="E551" s="69"/>
      <c r="F551" s="79">
        <f t="shared" si="240"/>
        <v>186</v>
      </c>
      <c r="G551" s="79">
        <f t="shared" si="240"/>
        <v>186</v>
      </c>
    </row>
    <row r="552" spans="1:7" ht="45" outlineLevel="1" x14ac:dyDescent="0.25">
      <c r="A552" s="66" t="s">
        <v>94</v>
      </c>
      <c r="B552" s="67" t="s">
        <v>376</v>
      </c>
      <c r="C552" s="67" t="s">
        <v>112</v>
      </c>
      <c r="D552" s="67" t="s">
        <v>95</v>
      </c>
      <c r="E552" s="69"/>
      <c r="F552" s="79">
        <f t="shared" si="240"/>
        <v>186</v>
      </c>
      <c r="G552" s="79">
        <f t="shared" si="240"/>
        <v>186</v>
      </c>
    </row>
    <row r="553" spans="1:7" ht="60" outlineLevel="1" x14ac:dyDescent="0.25">
      <c r="A553" s="66" t="s">
        <v>113</v>
      </c>
      <c r="B553" s="67" t="s">
        <v>376</v>
      </c>
      <c r="C553" s="67" t="s">
        <v>112</v>
      </c>
      <c r="D553" s="67" t="s">
        <v>114</v>
      </c>
      <c r="E553" s="69"/>
      <c r="F553" s="79">
        <f t="shared" si="240"/>
        <v>186</v>
      </c>
      <c r="G553" s="79">
        <f t="shared" si="240"/>
        <v>186</v>
      </c>
    </row>
    <row r="554" spans="1:7" ht="33" customHeight="1" outlineLevel="1" x14ac:dyDescent="0.25">
      <c r="A554" s="70" t="s">
        <v>121</v>
      </c>
      <c r="B554" s="67" t="s">
        <v>376</v>
      </c>
      <c r="C554" s="67" t="s">
        <v>112</v>
      </c>
      <c r="D554" s="67" t="s">
        <v>122</v>
      </c>
      <c r="E554" s="71"/>
      <c r="F554" s="79">
        <f t="shared" si="240"/>
        <v>186</v>
      </c>
      <c r="G554" s="79">
        <f t="shared" si="240"/>
        <v>186</v>
      </c>
    </row>
    <row r="555" spans="1:7" ht="60" outlineLevel="1" x14ac:dyDescent="0.25">
      <c r="A555" s="70" t="s">
        <v>125</v>
      </c>
      <c r="B555" s="67" t="s">
        <v>376</v>
      </c>
      <c r="C555" s="67" t="s">
        <v>112</v>
      </c>
      <c r="D555" s="67" t="s">
        <v>126</v>
      </c>
      <c r="E555" s="71"/>
      <c r="F555" s="79">
        <f t="shared" si="240"/>
        <v>186</v>
      </c>
      <c r="G555" s="79">
        <f t="shared" si="240"/>
        <v>186</v>
      </c>
    </row>
    <row r="556" spans="1:7" ht="45.75" customHeight="1" outlineLevel="1" x14ac:dyDescent="0.25">
      <c r="A556" s="72" t="s">
        <v>18</v>
      </c>
      <c r="B556" s="67" t="s">
        <v>376</v>
      </c>
      <c r="C556" s="67" t="s">
        <v>112</v>
      </c>
      <c r="D556" s="67" t="s">
        <v>126</v>
      </c>
      <c r="E556" s="71">
        <v>200</v>
      </c>
      <c r="F556" s="84">
        <v>186</v>
      </c>
      <c r="G556" s="84">
        <v>186</v>
      </c>
    </row>
    <row r="557" spans="1:7" ht="29.25" customHeight="1" x14ac:dyDescent="0.25">
      <c r="A557" s="7" t="s">
        <v>406</v>
      </c>
      <c r="B557" s="8" t="s">
        <v>407</v>
      </c>
      <c r="C557" s="9" t="s">
        <v>35</v>
      </c>
      <c r="D557" s="8"/>
      <c r="E557" s="10"/>
      <c r="F557" s="83">
        <f>F558+F564+F731+F751</f>
        <v>5913099.6999999993</v>
      </c>
      <c r="G557" s="83">
        <f>G558+G564+G731+G751</f>
        <v>5854620.6999999993</v>
      </c>
    </row>
    <row r="558" spans="1:7" outlineLevel="1" x14ac:dyDescent="0.25">
      <c r="A558" s="66" t="s">
        <v>159</v>
      </c>
      <c r="B558" s="9" t="s">
        <v>407</v>
      </c>
      <c r="C558" s="67" t="s">
        <v>160</v>
      </c>
      <c r="D558" s="8"/>
      <c r="E558" s="10"/>
      <c r="F558" s="79">
        <f t="shared" ref="F558:G562" si="241">F559</f>
        <v>12991.1</v>
      </c>
      <c r="G558" s="79">
        <f t="shared" si="241"/>
        <v>12991.1</v>
      </c>
    </row>
    <row r="559" spans="1:7" outlineLevel="1" x14ac:dyDescent="0.25">
      <c r="A559" s="66" t="s">
        <v>185</v>
      </c>
      <c r="B559" s="9" t="s">
        <v>407</v>
      </c>
      <c r="C559" s="67" t="s">
        <v>186</v>
      </c>
      <c r="D559" s="8"/>
      <c r="E559" s="10"/>
      <c r="F559" s="79">
        <f t="shared" si="241"/>
        <v>12991.1</v>
      </c>
      <c r="G559" s="79">
        <f t="shared" si="241"/>
        <v>12991.1</v>
      </c>
    </row>
    <row r="560" spans="1:7" ht="90" outlineLevel="1" x14ac:dyDescent="0.25">
      <c r="A560" s="35" t="s">
        <v>187</v>
      </c>
      <c r="B560" s="9" t="s">
        <v>407</v>
      </c>
      <c r="C560" s="17" t="s">
        <v>186</v>
      </c>
      <c r="D560" s="17" t="s">
        <v>164</v>
      </c>
      <c r="E560" s="10"/>
      <c r="F560" s="79">
        <f t="shared" si="241"/>
        <v>12991.1</v>
      </c>
      <c r="G560" s="79">
        <f t="shared" si="241"/>
        <v>12991.1</v>
      </c>
    </row>
    <row r="561" spans="1:7" ht="30" outlineLevel="1" x14ac:dyDescent="0.25">
      <c r="A561" s="11" t="s">
        <v>351</v>
      </c>
      <c r="B561" s="9" t="s">
        <v>407</v>
      </c>
      <c r="C561" s="17" t="s">
        <v>186</v>
      </c>
      <c r="D561" s="9" t="s">
        <v>352</v>
      </c>
      <c r="E561" s="10"/>
      <c r="F561" s="79">
        <f t="shared" si="241"/>
        <v>12991.1</v>
      </c>
      <c r="G561" s="79">
        <f t="shared" si="241"/>
        <v>12991.1</v>
      </c>
    </row>
    <row r="562" spans="1:7" ht="30" outlineLevel="1" x14ac:dyDescent="0.25">
      <c r="A562" s="11" t="s">
        <v>353</v>
      </c>
      <c r="B562" s="9" t="s">
        <v>407</v>
      </c>
      <c r="C562" s="17" t="s">
        <v>186</v>
      </c>
      <c r="D562" s="9" t="s">
        <v>354</v>
      </c>
      <c r="E562" s="10"/>
      <c r="F562" s="79">
        <f t="shared" si="241"/>
        <v>12991.1</v>
      </c>
      <c r="G562" s="79">
        <f t="shared" si="241"/>
        <v>12991.1</v>
      </c>
    </row>
    <row r="563" spans="1:7" ht="50.25" customHeight="1" outlineLevel="1" collapsed="1" x14ac:dyDescent="0.25">
      <c r="A563" s="11" t="s">
        <v>222</v>
      </c>
      <c r="B563" s="17" t="s">
        <v>407</v>
      </c>
      <c r="C563" s="17" t="s">
        <v>186</v>
      </c>
      <c r="D563" s="9" t="s">
        <v>354</v>
      </c>
      <c r="E563" s="10">
        <v>600</v>
      </c>
      <c r="F563" s="84">
        <v>12991.1</v>
      </c>
      <c r="G563" s="84">
        <v>12991.1</v>
      </c>
    </row>
    <row r="564" spans="1:7" outlineLevel="1" x14ac:dyDescent="0.25">
      <c r="A564" s="11" t="s">
        <v>207</v>
      </c>
      <c r="B564" s="9" t="s">
        <v>407</v>
      </c>
      <c r="C564" s="9" t="s">
        <v>208</v>
      </c>
      <c r="D564" s="9"/>
      <c r="E564" s="10"/>
      <c r="F564" s="79">
        <f t="shared" ref="F564:G564" si="242">F565+F589+F657+F679</f>
        <v>5523440.5</v>
      </c>
      <c r="G564" s="79">
        <f t="shared" si="242"/>
        <v>5470963.5</v>
      </c>
    </row>
    <row r="565" spans="1:7" outlineLevel="1" x14ac:dyDescent="0.25">
      <c r="A565" s="11" t="s">
        <v>408</v>
      </c>
      <c r="B565" s="9" t="s">
        <v>407</v>
      </c>
      <c r="C565" s="9" t="s">
        <v>409</v>
      </c>
      <c r="D565" s="9"/>
      <c r="E565" s="10"/>
      <c r="F565" s="79">
        <f t="shared" ref="F565:G565" si="243">F566</f>
        <v>1913483.7</v>
      </c>
      <c r="G565" s="79">
        <f t="shared" si="243"/>
        <v>1910219.4</v>
      </c>
    </row>
    <row r="566" spans="1:7" ht="30" outlineLevel="1" x14ac:dyDescent="0.25">
      <c r="A566" s="11" t="s">
        <v>410</v>
      </c>
      <c r="B566" s="9" t="s">
        <v>407</v>
      </c>
      <c r="C566" s="9" t="s">
        <v>409</v>
      </c>
      <c r="D566" s="9" t="s">
        <v>411</v>
      </c>
      <c r="E566" s="10"/>
      <c r="F566" s="79">
        <f t="shared" ref="F566:G566" si="244">F567+F583</f>
        <v>1913483.7</v>
      </c>
      <c r="G566" s="79">
        <f t="shared" si="244"/>
        <v>1910219.4</v>
      </c>
    </row>
    <row r="567" spans="1:7" ht="45" outlineLevel="1" x14ac:dyDescent="0.25">
      <c r="A567" s="12" t="s">
        <v>412</v>
      </c>
      <c r="B567" s="9" t="s">
        <v>407</v>
      </c>
      <c r="C567" s="9" t="s">
        <v>409</v>
      </c>
      <c r="D567" s="9" t="s">
        <v>413</v>
      </c>
      <c r="E567" s="10"/>
      <c r="F567" s="79">
        <f t="shared" ref="F567:G567" si="245">F568+F578</f>
        <v>1912467.9</v>
      </c>
      <c r="G567" s="79">
        <f t="shared" si="245"/>
        <v>1909369.7</v>
      </c>
    </row>
    <row r="568" spans="1:7" ht="60" outlineLevel="1" x14ac:dyDescent="0.25">
      <c r="A568" s="12" t="s">
        <v>414</v>
      </c>
      <c r="B568" s="9" t="s">
        <v>407</v>
      </c>
      <c r="C568" s="9" t="s">
        <v>409</v>
      </c>
      <c r="D568" s="9" t="s">
        <v>415</v>
      </c>
      <c r="E568" s="10"/>
      <c r="F568" s="79">
        <f t="shared" ref="F568:G568" si="246">F569+F571+F574+F576</f>
        <v>1900333.5</v>
      </c>
      <c r="G568" s="79">
        <f t="shared" si="246"/>
        <v>1897235.3</v>
      </c>
    </row>
    <row r="569" spans="1:7" ht="60" outlineLevel="1" x14ac:dyDescent="0.25">
      <c r="A569" s="12" t="s">
        <v>66</v>
      </c>
      <c r="B569" s="9" t="s">
        <v>407</v>
      </c>
      <c r="C569" s="9" t="s">
        <v>409</v>
      </c>
      <c r="D569" s="9" t="s">
        <v>416</v>
      </c>
      <c r="E569" s="10"/>
      <c r="F569" s="79">
        <f t="shared" ref="F569:G569" si="247">F570</f>
        <v>846524.3</v>
      </c>
      <c r="G569" s="79">
        <f t="shared" si="247"/>
        <v>843756.1</v>
      </c>
    </row>
    <row r="570" spans="1:7" ht="49.5" customHeight="1" outlineLevel="1" x14ac:dyDescent="0.25">
      <c r="A570" s="11" t="s">
        <v>222</v>
      </c>
      <c r="B570" s="9" t="s">
        <v>407</v>
      </c>
      <c r="C570" s="9" t="s">
        <v>409</v>
      </c>
      <c r="D570" s="9" t="s">
        <v>416</v>
      </c>
      <c r="E570" s="10">
        <v>600</v>
      </c>
      <c r="F570" s="84">
        <v>846524.3</v>
      </c>
      <c r="G570" s="84">
        <v>843756.1</v>
      </c>
    </row>
    <row r="571" spans="1:7" ht="75" outlineLevel="1" x14ac:dyDescent="0.25">
      <c r="A571" s="54" t="s">
        <v>654</v>
      </c>
      <c r="B571" s="9" t="s">
        <v>407</v>
      </c>
      <c r="C571" s="9" t="s">
        <v>409</v>
      </c>
      <c r="D571" s="9" t="s">
        <v>417</v>
      </c>
      <c r="E571" s="10"/>
      <c r="F571" s="79">
        <f t="shared" ref="F571:G571" si="248">F572+F573</f>
        <v>18160</v>
      </c>
      <c r="G571" s="79">
        <f t="shared" si="248"/>
        <v>17830</v>
      </c>
    </row>
    <row r="572" spans="1:7" ht="45" outlineLevel="1" x14ac:dyDescent="0.25">
      <c r="A572" s="11" t="s">
        <v>222</v>
      </c>
      <c r="B572" s="9" t="s">
        <v>407</v>
      </c>
      <c r="C572" s="9" t="s">
        <v>409</v>
      </c>
      <c r="D572" s="9" t="s">
        <v>417</v>
      </c>
      <c r="E572" s="10">
        <v>600</v>
      </c>
      <c r="F572" s="84">
        <v>4690</v>
      </c>
      <c r="G572" s="84">
        <v>4640</v>
      </c>
    </row>
    <row r="573" spans="1:7" outlineLevel="1" x14ac:dyDescent="0.25">
      <c r="A573" s="14" t="s">
        <v>44</v>
      </c>
      <c r="B573" s="9" t="s">
        <v>407</v>
      </c>
      <c r="C573" s="9" t="s">
        <v>409</v>
      </c>
      <c r="D573" s="9" t="s">
        <v>417</v>
      </c>
      <c r="E573" s="10">
        <v>800</v>
      </c>
      <c r="F573" s="84">
        <v>13470</v>
      </c>
      <c r="G573" s="84">
        <v>13190</v>
      </c>
    </row>
    <row r="574" spans="1:7" ht="75" outlineLevel="1" x14ac:dyDescent="0.25">
      <c r="A574" s="37" t="s">
        <v>418</v>
      </c>
      <c r="B574" s="20" t="s">
        <v>407</v>
      </c>
      <c r="C574" s="20" t="s">
        <v>409</v>
      </c>
      <c r="D574" s="20" t="s">
        <v>419</v>
      </c>
      <c r="E574" s="38"/>
      <c r="F574" s="79">
        <f t="shared" ref="F574:G574" si="249">F575</f>
        <v>5448.4</v>
      </c>
      <c r="G574" s="79">
        <f t="shared" si="249"/>
        <v>5448.4</v>
      </c>
    </row>
    <row r="575" spans="1:7" ht="45" outlineLevel="1" x14ac:dyDescent="0.25">
      <c r="A575" s="37" t="s">
        <v>222</v>
      </c>
      <c r="B575" s="20" t="s">
        <v>407</v>
      </c>
      <c r="C575" s="20" t="s">
        <v>409</v>
      </c>
      <c r="D575" s="20" t="s">
        <v>419</v>
      </c>
      <c r="E575" s="38">
        <v>600</v>
      </c>
      <c r="F575" s="84">
        <v>5448.4</v>
      </c>
      <c r="G575" s="84">
        <v>5448.4</v>
      </c>
    </row>
    <row r="576" spans="1:7" ht="225" outlineLevel="1" x14ac:dyDescent="0.25">
      <c r="A576" s="11" t="s">
        <v>420</v>
      </c>
      <c r="B576" s="9" t="s">
        <v>407</v>
      </c>
      <c r="C576" s="9" t="s">
        <v>409</v>
      </c>
      <c r="D576" s="9" t="s">
        <v>421</v>
      </c>
      <c r="E576" s="10"/>
      <c r="F576" s="79">
        <f t="shared" ref="F576:G576" si="250">F577</f>
        <v>1030200.8</v>
      </c>
      <c r="G576" s="79">
        <f t="shared" si="250"/>
        <v>1030200.8</v>
      </c>
    </row>
    <row r="577" spans="1:7" ht="48" customHeight="1" outlineLevel="1" x14ac:dyDescent="0.25">
      <c r="A577" s="11" t="s">
        <v>222</v>
      </c>
      <c r="B577" s="9" t="s">
        <v>407</v>
      </c>
      <c r="C577" s="9" t="s">
        <v>409</v>
      </c>
      <c r="D577" s="9" t="s">
        <v>421</v>
      </c>
      <c r="E577" s="9" t="s">
        <v>422</v>
      </c>
      <c r="F577" s="84">
        <v>1030200.8</v>
      </c>
      <c r="G577" s="84">
        <v>1030200.8</v>
      </c>
    </row>
    <row r="578" spans="1:7" ht="45" outlineLevel="1" x14ac:dyDescent="0.25">
      <c r="A578" s="14" t="s">
        <v>423</v>
      </c>
      <c r="B578" s="9" t="s">
        <v>407</v>
      </c>
      <c r="C578" s="9" t="s">
        <v>409</v>
      </c>
      <c r="D578" s="9" t="s">
        <v>424</v>
      </c>
      <c r="E578" s="9"/>
      <c r="F578" s="79">
        <f t="shared" ref="F578:G578" si="251">F579+F581</f>
        <v>12134.400000000001</v>
      </c>
      <c r="G578" s="79">
        <f t="shared" si="251"/>
        <v>12134.400000000001</v>
      </c>
    </row>
    <row r="579" spans="1:7" ht="45" outlineLevel="1" x14ac:dyDescent="0.25">
      <c r="A579" s="14" t="s">
        <v>659</v>
      </c>
      <c r="B579" s="9" t="s">
        <v>407</v>
      </c>
      <c r="C579" s="9" t="s">
        <v>409</v>
      </c>
      <c r="D579" s="9" t="s">
        <v>660</v>
      </c>
      <c r="E579" s="9"/>
      <c r="F579" s="79">
        <f t="shared" ref="F579:G579" si="252">F580</f>
        <v>7879.1</v>
      </c>
      <c r="G579" s="79">
        <f t="shared" si="252"/>
        <v>7879.1</v>
      </c>
    </row>
    <row r="580" spans="1:7" ht="45" outlineLevel="1" x14ac:dyDescent="0.25">
      <c r="A580" s="14" t="s">
        <v>222</v>
      </c>
      <c r="B580" s="9" t="s">
        <v>407</v>
      </c>
      <c r="C580" s="9" t="s">
        <v>409</v>
      </c>
      <c r="D580" s="9" t="s">
        <v>660</v>
      </c>
      <c r="E580" s="9" t="s">
        <v>422</v>
      </c>
      <c r="F580" s="84">
        <v>7879.1</v>
      </c>
      <c r="G580" s="84">
        <v>7879.1</v>
      </c>
    </row>
    <row r="581" spans="1:7" ht="45" outlineLevel="1" x14ac:dyDescent="0.25">
      <c r="A581" s="14" t="s">
        <v>425</v>
      </c>
      <c r="B581" s="9" t="s">
        <v>407</v>
      </c>
      <c r="C581" s="9" t="s">
        <v>409</v>
      </c>
      <c r="D581" s="9" t="s">
        <v>426</v>
      </c>
      <c r="E581" s="9"/>
      <c r="F581" s="79">
        <f t="shared" ref="F581:G581" si="253">F582</f>
        <v>4255.3</v>
      </c>
      <c r="G581" s="79">
        <f t="shared" si="253"/>
        <v>4255.3</v>
      </c>
    </row>
    <row r="582" spans="1:7" ht="45" outlineLevel="1" x14ac:dyDescent="0.25">
      <c r="A582" s="14" t="s">
        <v>222</v>
      </c>
      <c r="B582" s="9" t="s">
        <v>407</v>
      </c>
      <c r="C582" s="9" t="s">
        <v>409</v>
      </c>
      <c r="D582" s="9" t="s">
        <v>426</v>
      </c>
      <c r="E582" s="9" t="s">
        <v>422</v>
      </c>
      <c r="F582" s="84">
        <v>4255.3</v>
      </c>
      <c r="G582" s="84">
        <v>4255.3</v>
      </c>
    </row>
    <row r="583" spans="1:7" ht="75" outlineLevel="1" x14ac:dyDescent="0.25">
      <c r="A583" s="39" t="s">
        <v>427</v>
      </c>
      <c r="B583" s="40" t="s">
        <v>407</v>
      </c>
      <c r="C583" s="41" t="s">
        <v>409</v>
      </c>
      <c r="D583" s="40" t="s">
        <v>428</v>
      </c>
      <c r="E583" s="41"/>
      <c r="F583" s="79">
        <f t="shared" ref="F583:G583" si="254">F584</f>
        <v>1015.8</v>
      </c>
      <c r="G583" s="79">
        <f t="shared" si="254"/>
        <v>849.69999999999993</v>
      </c>
    </row>
    <row r="584" spans="1:7" ht="60" outlineLevel="1" x14ac:dyDescent="0.25">
      <c r="A584" s="42" t="s">
        <v>429</v>
      </c>
      <c r="B584" s="40" t="s">
        <v>407</v>
      </c>
      <c r="C584" s="41" t="s">
        <v>409</v>
      </c>
      <c r="D584" s="40" t="s">
        <v>430</v>
      </c>
      <c r="E584" s="41"/>
      <c r="F584" s="79">
        <f t="shared" ref="F584:G584" si="255">F585+F587</f>
        <v>1015.8</v>
      </c>
      <c r="G584" s="79">
        <f t="shared" si="255"/>
        <v>849.69999999999993</v>
      </c>
    </row>
    <row r="585" spans="1:7" ht="45" outlineLevel="1" x14ac:dyDescent="0.25">
      <c r="A585" s="42" t="s">
        <v>469</v>
      </c>
      <c r="B585" s="40" t="s">
        <v>407</v>
      </c>
      <c r="C585" s="41" t="s">
        <v>409</v>
      </c>
      <c r="D585" s="40" t="s">
        <v>470</v>
      </c>
      <c r="E585" s="41"/>
      <c r="F585" s="79">
        <f t="shared" ref="F585:G585" si="256">F586</f>
        <v>266.89999999999998</v>
      </c>
      <c r="G585" s="79">
        <f t="shared" si="256"/>
        <v>266.89999999999998</v>
      </c>
    </row>
    <row r="586" spans="1:7" ht="45" outlineLevel="1" x14ac:dyDescent="0.25">
      <c r="A586" s="43" t="s">
        <v>222</v>
      </c>
      <c r="B586" s="40" t="s">
        <v>407</v>
      </c>
      <c r="C586" s="41" t="s">
        <v>409</v>
      </c>
      <c r="D586" s="40" t="s">
        <v>470</v>
      </c>
      <c r="E586" s="41">
        <v>600</v>
      </c>
      <c r="F586" s="84">
        <v>266.89999999999998</v>
      </c>
      <c r="G586" s="84">
        <v>266.89999999999998</v>
      </c>
    </row>
    <row r="587" spans="1:7" ht="45" outlineLevel="1" x14ac:dyDescent="0.25">
      <c r="A587" s="43" t="s">
        <v>431</v>
      </c>
      <c r="B587" s="40" t="s">
        <v>407</v>
      </c>
      <c r="C587" s="41" t="s">
        <v>409</v>
      </c>
      <c r="D587" s="40" t="s">
        <v>432</v>
      </c>
      <c r="E587" s="41"/>
      <c r="F587" s="79">
        <f t="shared" ref="F587:G587" si="257">F588</f>
        <v>748.9</v>
      </c>
      <c r="G587" s="79">
        <f t="shared" si="257"/>
        <v>582.79999999999995</v>
      </c>
    </row>
    <row r="588" spans="1:7" ht="45" outlineLevel="1" x14ac:dyDescent="0.25">
      <c r="A588" s="11" t="s">
        <v>222</v>
      </c>
      <c r="B588" s="40" t="s">
        <v>407</v>
      </c>
      <c r="C588" s="41" t="s">
        <v>409</v>
      </c>
      <c r="D588" s="40" t="s">
        <v>432</v>
      </c>
      <c r="E588" s="41">
        <v>600</v>
      </c>
      <c r="F588" s="84">
        <v>748.9</v>
      </c>
      <c r="G588" s="84">
        <v>582.79999999999995</v>
      </c>
    </row>
    <row r="589" spans="1:7" outlineLevel="1" x14ac:dyDescent="0.25">
      <c r="A589" s="11" t="s">
        <v>433</v>
      </c>
      <c r="B589" s="9" t="s">
        <v>407</v>
      </c>
      <c r="C589" s="9" t="s">
        <v>434</v>
      </c>
      <c r="D589" s="9"/>
      <c r="E589" s="10"/>
      <c r="F589" s="79">
        <f t="shared" ref="F589:G589" si="258">F590</f>
        <v>3171018.5999999996</v>
      </c>
      <c r="G589" s="79">
        <f t="shared" si="258"/>
        <v>3124904.1</v>
      </c>
    </row>
    <row r="590" spans="1:7" ht="30" outlineLevel="1" x14ac:dyDescent="0.25">
      <c r="A590" s="11" t="s">
        <v>410</v>
      </c>
      <c r="B590" s="9" t="s">
        <v>407</v>
      </c>
      <c r="C590" s="9" t="s">
        <v>434</v>
      </c>
      <c r="D590" s="9" t="s">
        <v>411</v>
      </c>
      <c r="E590" s="10"/>
      <c r="F590" s="79">
        <f t="shared" ref="F590:G590" si="259">F591+F645+F649</f>
        <v>3171018.5999999996</v>
      </c>
      <c r="G590" s="79">
        <f t="shared" si="259"/>
        <v>3124904.1</v>
      </c>
    </row>
    <row r="591" spans="1:7" ht="45" outlineLevel="1" x14ac:dyDescent="0.25">
      <c r="A591" s="12" t="s">
        <v>412</v>
      </c>
      <c r="B591" s="9" t="s">
        <v>407</v>
      </c>
      <c r="C591" s="9" t="s">
        <v>434</v>
      </c>
      <c r="D591" s="9" t="s">
        <v>413</v>
      </c>
      <c r="E591" s="10"/>
      <c r="F591" s="79">
        <f t="shared" ref="F591:G591" si="260">F592+F630+F633+F636</f>
        <v>3166824.8</v>
      </c>
      <c r="G591" s="79">
        <f t="shared" si="260"/>
        <v>3121021.5000000005</v>
      </c>
    </row>
    <row r="592" spans="1:7" ht="60" outlineLevel="1" x14ac:dyDescent="0.25">
      <c r="A592" s="12" t="s">
        <v>414</v>
      </c>
      <c r="B592" s="9" t="s">
        <v>407</v>
      </c>
      <c r="C592" s="9" t="s">
        <v>434</v>
      </c>
      <c r="D592" s="9" t="s">
        <v>415</v>
      </c>
      <c r="E592" s="10"/>
      <c r="F592" s="79">
        <f t="shared" ref="F592:G592" si="261">F593+F595+F597+F600+F602+F604+F606+F608+F610+F612+F614+F616+F618+F620+F622+F624+F626+F628</f>
        <v>2430799.1999999997</v>
      </c>
      <c r="G592" s="79">
        <f t="shared" si="261"/>
        <v>2410547.5000000005</v>
      </c>
    </row>
    <row r="593" spans="1:7" ht="75" outlineLevel="1" x14ac:dyDescent="0.25">
      <c r="A593" s="12" t="s">
        <v>435</v>
      </c>
      <c r="B593" s="9" t="s">
        <v>407</v>
      </c>
      <c r="C593" s="9" t="s">
        <v>434</v>
      </c>
      <c r="D593" s="9" t="s">
        <v>436</v>
      </c>
      <c r="E593" s="10"/>
      <c r="F593" s="79">
        <f t="shared" ref="F593:G593" si="262">F594</f>
        <v>146774</v>
      </c>
      <c r="G593" s="79">
        <f t="shared" si="262"/>
        <v>146774</v>
      </c>
    </row>
    <row r="594" spans="1:7" ht="48" customHeight="1" outlineLevel="1" x14ac:dyDescent="0.25">
      <c r="A594" s="11" t="s">
        <v>222</v>
      </c>
      <c r="B594" s="9" t="s">
        <v>407</v>
      </c>
      <c r="C594" s="9" t="s">
        <v>434</v>
      </c>
      <c r="D594" s="9" t="s">
        <v>436</v>
      </c>
      <c r="E594" s="10">
        <v>600</v>
      </c>
      <c r="F594" s="84">
        <v>146774</v>
      </c>
      <c r="G594" s="84">
        <v>146774</v>
      </c>
    </row>
    <row r="595" spans="1:7" ht="60" outlineLevel="1" x14ac:dyDescent="0.25">
      <c r="A595" s="35" t="s">
        <v>437</v>
      </c>
      <c r="B595" s="9" t="s">
        <v>407</v>
      </c>
      <c r="C595" s="9" t="s">
        <v>434</v>
      </c>
      <c r="D595" s="17" t="s">
        <v>438</v>
      </c>
      <c r="E595" s="44"/>
      <c r="F595" s="79">
        <f t="shared" ref="F595:G595" si="263">F596</f>
        <v>29587.1</v>
      </c>
      <c r="G595" s="79">
        <f t="shared" si="263"/>
        <v>29323.599999999999</v>
      </c>
    </row>
    <row r="596" spans="1:7" ht="45" outlineLevel="1" x14ac:dyDescent="0.25">
      <c r="A596" s="11" t="s">
        <v>222</v>
      </c>
      <c r="B596" s="9" t="s">
        <v>407</v>
      </c>
      <c r="C596" s="9" t="s">
        <v>434</v>
      </c>
      <c r="D596" s="17" t="s">
        <v>438</v>
      </c>
      <c r="E596" s="18">
        <v>600</v>
      </c>
      <c r="F596" s="84">
        <v>29587.1</v>
      </c>
      <c r="G596" s="84">
        <v>29323.599999999999</v>
      </c>
    </row>
    <row r="597" spans="1:7" ht="45" outlineLevel="1" x14ac:dyDescent="0.25">
      <c r="A597" s="35" t="s">
        <v>439</v>
      </c>
      <c r="B597" s="9" t="s">
        <v>407</v>
      </c>
      <c r="C597" s="9" t="s">
        <v>434</v>
      </c>
      <c r="D597" s="17" t="s">
        <v>440</v>
      </c>
      <c r="E597" s="44"/>
      <c r="F597" s="79">
        <f t="shared" ref="F597:G597" si="264">F598+F599</f>
        <v>660</v>
      </c>
      <c r="G597" s="79">
        <f t="shared" si="264"/>
        <v>660</v>
      </c>
    </row>
    <row r="598" spans="1:7" ht="30" outlineLevel="1" x14ac:dyDescent="0.25">
      <c r="A598" s="35" t="s">
        <v>25</v>
      </c>
      <c r="B598" s="9" t="s">
        <v>407</v>
      </c>
      <c r="C598" s="9" t="s">
        <v>434</v>
      </c>
      <c r="D598" s="17" t="s">
        <v>440</v>
      </c>
      <c r="E598" s="18">
        <v>300</v>
      </c>
      <c r="F598" s="84">
        <v>66</v>
      </c>
      <c r="G598" s="84">
        <v>66</v>
      </c>
    </row>
    <row r="599" spans="1:7" ht="45" outlineLevel="1" x14ac:dyDescent="0.25">
      <c r="A599" s="11" t="s">
        <v>222</v>
      </c>
      <c r="B599" s="9" t="s">
        <v>407</v>
      </c>
      <c r="C599" s="9" t="s">
        <v>434</v>
      </c>
      <c r="D599" s="17" t="s">
        <v>440</v>
      </c>
      <c r="E599" s="18">
        <v>600</v>
      </c>
      <c r="F599" s="84">
        <v>594</v>
      </c>
      <c r="G599" s="84">
        <v>594</v>
      </c>
    </row>
    <row r="600" spans="1:7" ht="60" outlineLevel="1" x14ac:dyDescent="0.25">
      <c r="A600" s="12" t="s">
        <v>66</v>
      </c>
      <c r="B600" s="9" t="s">
        <v>407</v>
      </c>
      <c r="C600" s="9" t="s">
        <v>434</v>
      </c>
      <c r="D600" s="9" t="s">
        <v>416</v>
      </c>
      <c r="E600" s="10"/>
      <c r="F600" s="79">
        <f t="shared" ref="F600:G600" si="265">F601</f>
        <v>414931.9</v>
      </c>
      <c r="G600" s="79">
        <f t="shared" si="265"/>
        <v>401335.8</v>
      </c>
    </row>
    <row r="601" spans="1:7" ht="48.75" customHeight="1" outlineLevel="1" x14ac:dyDescent="0.25">
      <c r="A601" s="11" t="s">
        <v>222</v>
      </c>
      <c r="B601" s="9" t="s">
        <v>407</v>
      </c>
      <c r="C601" s="9" t="s">
        <v>434</v>
      </c>
      <c r="D601" s="9" t="s">
        <v>416</v>
      </c>
      <c r="E601" s="10">
        <v>600</v>
      </c>
      <c r="F601" s="84">
        <v>414931.9</v>
      </c>
      <c r="G601" s="84">
        <v>401335.8</v>
      </c>
    </row>
    <row r="602" spans="1:7" ht="49.5" customHeight="1" outlineLevel="1" x14ac:dyDescent="0.25">
      <c r="A602" s="11" t="s">
        <v>441</v>
      </c>
      <c r="B602" s="9" t="s">
        <v>407</v>
      </c>
      <c r="C602" s="9" t="s">
        <v>434</v>
      </c>
      <c r="D602" s="9" t="s">
        <v>442</v>
      </c>
      <c r="E602" s="10"/>
      <c r="F602" s="79">
        <f t="shared" ref="F602:G602" si="266">F603</f>
        <v>73083.399999999994</v>
      </c>
      <c r="G602" s="79">
        <f t="shared" si="266"/>
        <v>73083.399999999994</v>
      </c>
    </row>
    <row r="603" spans="1:7" ht="45" outlineLevel="1" x14ac:dyDescent="0.25">
      <c r="A603" s="11" t="s">
        <v>222</v>
      </c>
      <c r="B603" s="9" t="s">
        <v>407</v>
      </c>
      <c r="C603" s="9" t="s">
        <v>434</v>
      </c>
      <c r="D603" s="9" t="s">
        <v>442</v>
      </c>
      <c r="E603" s="10">
        <v>600</v>
      </c>
      <c r="F603" s="84">
        <v>73083.399999999994</v>
      </c>
      <c r="G603" s="84">
        <v>73083.399999999994</v>
      </c>
    </row>
    <row r="604" spans="1:7" ht="105" outlineLevel="1" x14ac:dyDescent="0.25">
      <c r="A604" s="54" t="s">
        <v>703</v>
      </c>
      <c r="B604" s="9" t="s">
        <v>407</v>
      </c>
      <c r="C604" s="9" t="s">
        <v>434</v>
      </c>
      <c r="D604" s="9" t="s">
        <v>702</v>
      </c>
      <c r="E604" s="10"/>
      <c r="F604" s="79">
        <f t="shared" ref="F604:G604" si="267">F605</f>
        <v>87.8</v>
      </c>
      <c r="G604" s="79">
        <f t="shared" si="267"/>
        <v>87.8</v>
      </c>
    </row>
    <row r="605" spans="1:7" ht="45" outlineLevel="1" x14ac:dyDescent="0.25">
      <c r="A605" s="11" t="s">
        <v>222</v>
      </c>
      <c r="B605" s="9" t="s">
        <v>407</v>
      </c>
      <c r="C605" s="9" t="s">
        <v>434</v>
      </c>
      <c r="D605" s="9" t="s">
        <v>702</v>
      </c>
      <c r="E605" s="10">
        <v>600</v>
      </c>
      <c r="F605" s="84">
        <f>87.7+0.1</f>
        <v>87.8</v>
      </c>
      <c r="G605" s="84">
        <f>87.7+0.1</f>
        <v>87.8</v>
      </c>
    </row>
    <row r="606" spans="1:7" ht="75" outlineLevel="1" x14ac:dyDescent="0.25">
      <c r="A606" s="35" t="s">
        <v>443</v>
      </c>
      <c r="B606" s="9" t="s">
        <v>407</v>
      </c>
      <c r="C606" s="9" t="s">
        <v>434</v>
      </c>
      <c r="D606" s="17" t="s">
        <v>444</v>
      </c>
      <c r="E606" s="44"/>
      <c r="F606" s="79">
        <f t="shared" ref="F606:G606" si="268">F607</f>
        <v>610</v>
      </c>
      <c r="G606" s="79">
        <f t="shared" si="268"/>
        <v>341.5</v>
      </c>
    </row>
    <row r="607" spans="1:7" ht="45" outlineLevel="1" x14ac:dyDescent="0.25">
      <c r="A607" s="11" t="s">
        <v>222</v>
      </c>
      <c r="B607" s="9" t="s">
        <v>407</v>
      </c>
      <c r="C607" s="9" t="s">
        <v>434</v>
      </c>
      <c r="D607" s="17" t="s">
        <v>444</v>
      </c>
      <c r="E607" s="18">
        <v>600</v>
      </c>
      <c r="F607" s="84">
        <v>610</v>
      </c>
      <c r="G607" s="84">
        <v>341.5</v>
      </c>
    </row>
    <row r="608" spans="1:7" ht="105" outlineLevel="1" x14ac:dyDescent="0.25">
      <c r="A608" s="11" t="s">
        <v>445</v>
      </c>
      <c r="B608" s="9" t="s">
        <v>407</v>
      </c>
      <c r="C608" s="9" t="s">
        <v>434</v>
      </c>
      <c r="D608" s="17" t="s">
        <v>446</v>
      </c>
      <c r="E608" s="18"/>
      <c r="F608" s="79">
        <f t="shared" ref="F608:G608" si="269">F609</f>
        <v>5293.6</v>
      </c>
      <c r="G608" s="79">
        <f t="shared" si="269"/>
        <v>5210.8</v>
      </c>
    </row>
    <row r="609" spans="1:7" ht="45" outlineLevel="1" x14ac:dyDescent="0.25">
      <c r="A609" s="11" t="s">
        <v>222</v>
      </c>
      <c r="B609" s="9" t="s">
        <v>407</v>
      </c>
      <c r="C609" s="9" t="s">
        <v>434</v>
      </c>
      <c r="D609" s="17" t="s">
        <v>446</v>
      </c>
      <c r="E609" s="18">
        <v>600</v>
      </c>
      <c r="F609" s="84">
        <v>5293.6</v>
      </c>
      <c r="G609" s="84">
        <v>5210.8</v>
      </c>
    </row>
    <row r="610" spans="1:7" ht="75" outlineLevel="1" x14ac:dyDescent="0.25">
      <c r="A610" s="37" t="s">
        <v>418</v>
      </c>
      <c r="B610" s="20" t="s">
        <v>407</v>
      </c>
      <c r="C610" s="20" t="s">
        <v>434</v>
      </c>
      <c r="D610" s="20" t="s">
        <v>419</v>
      </c>
      <c r="E610" s="38"/>
      <c r="F610" s="79">
        <f t="shared" ref="F610:G610" si="270">F611</f>
        <v>4110.2</v>
      </c>
      <c r="G610" s="79">
        <f t="shared" si="270"/>
        <v>4110.2</v>
      </c>
    </row>
    <row r="611" spans="1:7" ht="45" outlineLevel="1" x14ac:dyDescent="0.25">
      <c r="A611" s="37" t="s">
        <v>222</v>
      </c>
      <c r="B611" s="20" t="s">
        <v>407</v>
      </c>
      <c r="C611" s="20" t="s">
        <v>434</v>
      </c>
      <c r="D611" s="20" t="s">
        <v>419</v>
      </c>
      <c r="E611" s="38">
        <v>600</v>
      </c>
      <c r="F611" s="84">
        <v>4110.2</v>
      </c>
      <c r="G611" s="84">
        <v>4110.2</v>
      </c>
    </row>
    <row r="612" spans="1:7" ht="183.75" customHeight="1" outlineLevel="1" x14ac:dyDescent="0.25">
      <c r="A612" s="73" t="s">
        <v>748</v>
      </c>
      <c r="B612" s="20" t="s">
        <v>407</v>
      </c>
      <c r="C612" s="20" t="s">
        <v>434</v>
      </c>
      <c r="D612" s="33" t="s">
        <v>704</v>
      </c>
      <c r="E612" s="88"/>
      <c r="F612" s="79">
        <f t="shared" ref="F612:G612" si="271">F613</f>
        <v>820.3</v>
      </c>
      <c r="G612" s="79">
        <f t="shared" si="271"/>
        <v>820.3</v>
      </c>
    </row>
    <row r="613" spans="1:7" ht="45" outlineLevel="1" x14ac:dyDescent="0.25">
      <c r="A613" s="37" t="s">
        <v>222</v>
      </c>
      <c r="B613" s="20" t="s">
        <v>407</v>
      </c>
      <c r="C613" s="20" t="s">
        <v>434</v>
      </c>
      <c r="D613" s="33" t="s">
        <v>704</v>
      </c>
      <c r="E613" s="38">
        <v>600</v>
      </c>
      <c r="F613" s="84">
        <v>820.3</v>
      </c>
      <c r="G613" s="84">
        <v>820.3</v>
      </c>
    </row>
    <row r="614" spans="1:7" ht="75" outlineLevel="1" x14ac:dyDescent="0.25">
      <c r="A614" s="36" t="s">
        <v>447</v>
      </c>
      <c r="B614" s="9" t="s">
        <v>407</v>
      </c>
      <c r="C614" s="9" t="s">
        <v>434</v>
      </c>
      <c r="D614" s="33" t="s">
        <v>448</v>
      </c>
      <c r="E614" s="34"/>
      <c r="F614" s="79">
        <f t="shared" ref="F614:G614" si="272">F615</f>
        <v>122570.3</v>
      </c>
      <c r="G614" s="79">
        <f t="shared" si="272"/>
        <v>122570.3</v>
      </c>
    </row>
    <row r="615" spans="1:7" ht="45" outlineLevel="1" x14ac:dyDescent="0.25">
      <c r="A615" s="11" t="s">
        <v>222</v>
      </c>
      <c r="B615" s="9" t="s">
        <v>407</v>
      </c>
      <c r="C615" s="9" t="s">
        <v>434</v>
      </c>
      <c r="D615" s="33" t="s">
        <v>448</v>
      </c>
      <c r="E615" s="34">
        <v>600</v>
      </c>
      <c r="F615" s="84">
        <v>122570.3</v>
      </c>
      <c r="G615" s="84">
        <v>122570.3</v>
      </c>
    </row>
    <row r="616" spans="1:7" ht="165" outlineLevel="1" x14ac:dyDescent="0.25">
      <c r="A616" s="54" t="s">
        <v>705</v>
      </c>
      <c r="B616" s="9" t="s">
        <v>407</v>
      </c>
      <c r="C616" s="9" t="s">
        <v>434</v>
      </c>
      <c r="D616" s="33" t="s">
        <v>706</v>
      </c>
      <c r="E616" s="34"/>
      <c r="F616" s="79">
        <f t="shared" ref="F616:G616" si="273">F617</f>
        <v>54.7</v>
      </c>
      <c r="G616" s="79">
        <f t="shared" si="273"/>
        <v>54.7</v>
      </c>
    </row>
    <row r="617" spans="1:7" ht="45" outlineLevel="1" x14ac:dyDescent="0.25">
      <c r="A617" s="11" t="s">
        <v>222</v>
      </c>
      <c r="B617" s="9" t="s">
        <v>407</v>
      </c>
      <c r="C617" s="9" t="s">
        <v>434</v>
      </c>
      <c r="D617" s="33" t="s">
        <v>706</v>
      </c>
      <c r="E617" s="34">
        <v>600</v>
      </c>
      <c r="F617" s="84">
        <v>54.7</v>
      </c>
      <c r="G617" s="84">
        <v>54.7</v>
      </c>
    </row>
    <row r="618" spans="1:7" ht="150" customHeight="1" outlineLevel="1" x14ac:dyDescent="0.25">
      <c r="A618" s="11" t="s">
        <v>449</v>
      </c>
      <c r="B618" s="9" t="s">
        <v>407</v>
      </c>
      <c r="C618" s="9" t="s">
        <v>434</v>
      </c>
      <c r="D618" s="33" t="s">
        <v>450</v>
      </c>
      <c r="E618" s="34"/>
      <c r="F618" s="79">
        <f t="shared" ref="F618:G618" si="274">F619</f>
        <v>8339.2000000000007</v>
      </c>
      <c r="G618" s="79">
        <f t="shared" si="274"/>
        <v>7960.9</v>
      </c>
    </row>
    <row r="619" spans="1:7" ht="45" outlineLevel="1" x14ac:dyDescent="0.25">
      <c r="A619" s="11" t="s">
        <v>222</v>
      </c>
      <c r="B619" s="9" t="s">
        <v>407</v>
      </c>
      <c r="C619" s="9" t="s">
        <v>434</v>
      </c>
      <c r="D619" s="33" t="s">
        <v>450</v>
      </c>
      <c r="E619" s="34">
        <v>600</v>
      </c>
      <c r="F619" s="84">
        <v>8339.2000000000007</v>
      </c>
      <c r="G619" s="84">
        <v>7960.9</v>
      </c>
    </row>
    <row r="620" spans="1:7" ht="105" outlineLevel="1" x14ac:dyDescent="0.25">
      <c r="A620" s="14" t="s">
        <v>451</v>
      </c>
      <c r="B620" s="9" t="s">
        <v>407</v>
      </c>
      <c r="C620" s="9" t="s">
        <v>434</v>
      </c>
      <c r="D620" s="9" t="s">
        <v>452</v>
      </c>
      <c r="E620" s="10"/>
      <c r="F620" s="79">
        <f t="shared" ref="F620:G620" si="275">F621</f>
        <v>183.8</v>
      </c>
      <c r="G620" s="79">
        <f t="shared" si="275"/>
        <v>0</v>
      </c>
    </row>
    <row r="621" spans="1:7" ht="45" outlineLevel="1" x14ac:dyDescent="0.25">
      <c r="A621" s="14" t="s">
        <v>222</v>
      </c>
      <c r="B621" s="9" t="s">
        <v>407</v>
      </c>
      <c r="C621" s="9" t="s">
        <v>434</v>
      </c>
      <c r="D621" s="9" t="s">
        <v>452</v>
      </c>
      <c r="E621" s="10">
        <v>600</v>
      </c>
      <c r="F621" s="84">
        <v>183.8</v>
      </c>
      <c r="G621" s="84">
        <v>0</v>
      </c>
    </row>
    <row r="622" spans="1:7" ht="225" outlineLevel="1" x14ac:dyDescent="0.25">
      <c r="A622" s="11" t="s">
        <v>420</v>
      </c>
      <c r="B622" s="9" t="s">
        <v>407</v>
      </c>
      <c r="C622" s="9" t="s">
        <v>434</v>
      </c>
      <c r="D622" s="9" t="s">
        <v>421</v>
      </c>
      <c r="E622" s="9"/>
      <c r="F622" s="79">
        <f t="shared" ref="F622:G622" si="276">F623</f>
        <v>1603116.5</v>
      </c>
      <c r="G622" s="79">
        <f t="shared" si="276"/>
        <v>1603116.5</v>
      </c>
    </row>
    <row r="623" spans="1:7" ht="48.75" customHeight="1" outlineLevel="1" x14ac:dyDescent="0.25">
      <c r="A623" s="11" t="s">
        <v>222</v>
      </c>
      <c r="B623" s="9" t="s">
        <v>407</v>
      </c>
      <c r="C623" s="9" t="s">
        <v>434</v>
      </c>
      <c r="D623" s="9" t="s">
        <v>421</v>
      </c>
      <c r="E623" s="9" t="s">
        <v>422</v>
      </c>
      <c r="F623" s="84">
        <v>1603116.5</v>
      </c>
      <c r="G623" s="84">
        <v>1603116.5</v>
      </c>
    </row>
    <row r="624" spans="1:7" ht="210" outlineLevel="1" x14ac:dyDescent="0.25">
      <c r="A624" s="45" t="s">
        <v>453</v>
      </c>
      <c r="B624" s="9" t="s">
        <v>407</v>
      </c>
      <c r="C624" s="9" t="s">
        <v>434</v>
      </c>
      <c r="D624" s="9" t="s">
        <v>454</v>
      </c>
      <c r="E624" s="9"/>
      <c r="F624" s="79">
        <f t="shared" ref="F624:G624" si="277">F625</f>
        <v>16083</v>
      </c>
      <c r="G624" s="79">
        <f t="shared" si="277"/>
        <v>10889.1</v>
      </c>
    </row>
    <row r="625" spans="1:7" ht="45" outlineLevel="1" x14ac:dyDescent="0.25">
      <c r="A625" s="11" t="s">
        <v>222</v>
      </c>
      <c r="B625" s="9" t="s">
        <v>407</v>
      </c>
      <c r="C625" s="9" t="s">
        <v>434</v>
      </c>
      <c r="D625" s="9" t="s">
        <v>454</v>
      </c>
      <c r="E625" s="9" t="s">
        <v>422</v>
      </c>
      <c r="F625" s="84">
        <v>16083</v>
      </c>
      <c r="G625" s="84">
        <v>10889.1</v>
      </c>
    </row>
    <row r="626" spans="1:7" ht="150" outlineLevel="1" x14ac:dyDescent="0.25">
      <c r="A626" s="11" t="s">
        <v>665</v>
      </c>
      <c r="B626" s="9" t="s">
        <v>407</v>
      </c>
      <c r="C626" s="9" t="s">
        <v>434</v>
      </c>
      <c r="D626" s="9" t="s">
        <v>483</v>
      </c>
      <c r="E626" s="9"/>
      <c r="F626" s="79">
        <f t="shared" ref="F626:G626" si="278">F627</f>
        <v>1656.9</v>
      </c>
      <c r="G626" s="79">
        <f t="shared" si="278"/>
        <v>1372.1</v>
      </c>
    </row>
    <row r="627" spans="1:7" ht="50.25" customHeight="1" outlineLevel="1" x14ac:dyDescent="0.25">
      <c r="A627" s="11" t="s">
        <v>222</v>
      </c>
      <c r="B627" s="9" t="s">
        <v>407</v>
      </c>
      <c r="C627" s="9" t="s">
        <v>434</v>
      </c>
      <c r="D627" s="9" t="s">
        <v>483</v>
      </c>
      <c r="E627" s="9" t="s">
        <v>422</v>
      </c>
      <c r="F627" s="84">
        <v>1656.9</v>
      </c>
      <c r="G627" s="84">
        <v>1372.1</v>
      </c>
    </row>
    <row r="628" spans="1:7" ht="225" outlineLevel="1" x14ac:dyDescent="0.25">
      <c r="A628" s="46" t="s">
        <v>455</v>
      </c>
      <c r="B628" s="9" t="s">
        <v>407</v>
      </c>
      <c r="C628" s="9" t="s">
        <v>434</v>
      </c>
      <c r="D628" s="9" t="s">
        <v>456</v>
      </c>
      <c r="E628" s="9"/>
      <c r="F628" s="79">
        <f t="shared" ref="F628:G628" si="279">F629</f>
        <v>2836.5</v>
      </c>
      <c r="G628" s="79">
        <f t="shared" si="279"/>
        <v>2836.5</v>
      </c>
    </row>
    <row r="629" spans="1:7" ht="45" outlineLevel="1" x14ac:dyDescent="0.25">
      <c r="A629" s="11" t="s">
        <v>222</v>
      </c>
      <c r="B629" s="9" t="s">
        <v>407</v>
      </c>
      <c r="C629" s="9" t="s">
        <v>434</v>
      </c>
      <c r="D629" s="9" t="s">
        <v>456</v>
      </c>
      <c r="E629" s="9" t="s">
        <v>422</v>
      </c>
      <c r="F629" s="84">
        <v>2836.5</v>
      </c>
      <c r="G629" s="84">
        <v>2836.5</v>
      </c>
    </row>
    <row r="630" spans="1:7" ht="30" outlineLevel="1" x14ac:dyDescent="0.25">
      <c r="A630" s="12" t="s">
        <v>457</v>
      </c>
      <c r="B630" s="9" t="s">
        <v>407</v>
      </c>
      <c r="C630" s="9" t="s">
        <v>434</v>
      </c>
      <c r="D630" s="9" t="s">
        <v>458</v>
      </c>
      <c r="E630" s="10"/>
      <c r="F630" s="79">
        <f t="shared" ref="F630:G631" si="280">F631</f>
        <v>709102.3</v>
      </c>
      <c r="G630" s="79">
        <f t="shared" si="280"/>
        <v>683552.6</v>
      </c>
    </row>
    <row r="631" spans="1:7" ht="60" outlineLevel="1" x14ac:dyDescent="0.25">
      <c r="A631" s="30" t="s">
        <v>459</v>
      </c>
      <c r="B631" s="9" t="s">
        <v>407</v>
      </c>
      <c r="C631" s="9" t="s">
        <v>434</v>
      </c>
      <c r="D631" s="9" t="s">
        <v>460</v>
      </c>
      <c r="E631" s="10"/>
      <c r="F631" s="79">
        <f t="shared" si="280"/>
        <v>709102.3</v>
      </c>
      <c r="G631" s="79">
        <f t="shared" si="280"/>
        <v>683552.6</v>
      </c>
    </row>
    <row r="632" spans="1:7" ht="15.75" customHeight="1" outlineLevel="1" x14ac:dyDescent="0.25">
      <c r="A632" s="12" t="s">
        <v>44</v>
      </c>
      <c r="B632" s="9" t="s">
        <v>407</v>
      </c>
      <c r="C632" s="9" t="s">
        <v>434</v>
      </c>
      <c r="D632" s="9" t="s">
        <v>460</v>
      </c>
      <c r="E632" s="10">
        <v>800</v>
      </c>
      <c r="F632" s="84">
        <v>709102.3</v>
      </c>
      <c r="G632" s="84">
        <v>683552.6</v>
      </c>
    </row>
    <row r="633" spans="1:7" ht="45" outlineLevel="1" x14ac:dyDescent="0.25">
      <c r="A633" s="30" t="s">
        <v>461</v>
      </c>
      <c r="B633" s="9" t="s">
        <v>407</v>
      </c>
      <c r="C633" s="9" t="s">
        <v>434</v>
      </c>
      <c r="D633" s="9" t="s">
        <v>462</v>
      </c>
      <c r="E633" s="10"/>
      <c r="F633" s="79">
        <f t="shared" ref="F633:G634" si="281">F634</f>
        <v>7762</v>
      </c>
      <c r="G633" s="79">
        <f t="shared" si="281"/>
        <v>7762</v>
      </c>
    </row>
    <row r="634" spans="1:7" ht="90" outlineLevel="1" x14ac:dyDescent="0.25">
      <c r="A634" s="30" t="s">
        <v>463</v>
      </c>
      <c r="B634" s="9" t="s">
        <v>407</v>
      </c>
      <c r="C634" s="9" t="s">
        <v>434</v>
      </c>
      <c r="D634" s="9" t="s">
        <v>464</v>
      </c>
      <c r="E634" s="10"/>
      <c r="F634" s="79">
        <f t="shared" si="281"/>
        <v>7762</v>
      </c>
      <c r="G634" s="79">
        <f t="shared" si="281"/>
        <v>7762</v>
      </c>
    </row>
    <row r="635" spans="1:7" ht="45" outlineLevel="1" x14ac:dyDescent="0.25">
      <c r="A635" s="14" t="s">
        <v>222</v>
      </c>
      <c r="B635" s="9" t="s">
        <v>407</v>
      </c>
      <c r="C635" s="9" t="s">
        <v>434</v>
      </c>
      <c r="D635" s="9" t="s">
        <v>464</v>
      </c>
      <c r="E635" s="10">
        <v>600</v>
      </c>
      <c r="F635" s="84">
        <v>7762</v>
      </c>
      <c r="G635" s="84">
        <v>7762</v>
      </c>
    </row>
    <row r="636" spans="1:7" ht="45" outlineLevel="1" x14ac:dyDescent="0.25">
      <c r="A636" s="11" t="s">
        <v>423</v>
      </c>
      <c r="B636" s="9" t="s">
        <v>407</v>
      </c>
      <c r="C636" s="9" t="s">
        <v>434</v>
      </c>
      <c r="D636" s="9" t="s">
        <v>424</v>
      </c>
      <c r="E636" s="9"/>
      <c r="F636" s="79">
        <f t="shared" ref="F636:G636" si="282">F637+F639+F641+F643</f>
        <v>19161.3</v>
      </c>
      <c r="G636" s="79">
        <f t="shared" si="282"/>
        <v>19159.400000000001</v>
      </c>
    </row>
    <row r="637" spans="1:7" ht="45" outlineLevel="1" x14ac:dyDescent="0.25">
      <c r="A637" s="13" t="s">
        <v>659</v>
      </c>
      <c r="B637" s="9" t="s">
        <v>407</v>
      </c>
      <c r="C637" s="9" t="s">
        <v>434</v>
      </c>
      <c r="D637" s="9" t="s">
        <v>660</v>
      </c>
      <c r="E637" s="9"/>
      <c r="F637" s="79">
        <f t="shared" ref="F637:G637" si="283">F638</f>
        <v>1776.2</v>
      </c>
      <c r="G637" s="79">
        <f t="shared" si="283"/>
        <v>1776.2</v>
      </c>
    </row>
    <row r="638" spans="1:7" ht="45" outlineLevel="1" x14ac:dyDescent="0.25">
      <c r="A638" s="11" t="s">
        <v>222</v>
      </c>
      <c r="B638" s="9" t="s">
        <v>407</v>
      </c>
      <c r="C638" s="9" t="s">
        <v>434</v>
      </c>
      <c r="D638" s="9" t="s">
        <v>660</v>
      </c>
      <c r="E638" s="9" t="s">
        <v>422</v>
      </c>
      <c r="F638" s="84">
        <v>1776.2</v>
      </c>
      <c r="G638" s="84">
        <v>1776.2</v>
      </c>
    </row>
    <row r="639" spans="1:7" ht="45" outlineLevel="1" x14ac:dyDescent="0.25">
      <c r="A639" s="14" t="s">
        <v>465</v>
      </c>
      <c r="B639" s="9" t="s">
        <v>407</v>
      </c>
      <c r="C639" s="9" t="s">
        <v>434</v>
      </c>
      <c r="D639" s="9" t="s">
        <v>466</v>
      </c>
      <c r="E639" s="9"/>
      <c r="F639" s="79">
        <f t="shared" ref="F639:G639" si="284">F640</f>
        <v>12652.4</v>
      </c>
      <c r="G639" s="79">
        <f t="shared" si="284"/>
        <v>12650.5</v>
      </c>
    </row>
    <row r="640" spans="1:7" ht="45" outlineLevel="1" x14ac:dyDescent="0.25">
      <c r="A640" s="14" t="s">
        <v>222</v>
      </c>
      <c r="B640" s="9" t="s">
        <v>407</v>
      </c>
      <c r="C640" s="9" t="s">
        <v>434</v>
      </c>
      <c r="D640" s="9" t="s">
        <v>466</v>
      </c>
      <c r="E640" s="9" t="s">
        <v>422</v>
      </c>
      <c r="F640" s="84">
        <v>12652.4</v>
      </c>
      <c r="G640" s="84">
        <v>12650.5</v>
      </c>
    </row>
    <row r="641" spans="1:7" ht="45" outlineLevel="1" x14ac:dyDescent="0.25">
      <c r="A641" s="11" t="s">
        <v>467</v>
      </c>
      <c r="B641" s="9" t="s">
        <v>407</v>
      </c>
      <c r="C641" s="9" t="s">
        <v>434</v>
      </c>
      <c r="D641" s="9" t="s">
        <v>468</v>
      </c>
      <c r="E641" s="9"/>
      <c r="F641" s="79">
        <f t="shared" ref="F641:G641" si="285">F642</f>
        <v>2127.6999999999998</v>
      </c>
      <c r="G641" s="79">
        <f t="shared" si="285"/>
        <v>2127.6999999999998</v>
      </c>
    </row>
    <row r="642" spans="1:7" ht="45" outlineLevel="1" x14ac:dyDescent="0.25">
      <c r="A642" s="11" t="s">
        <v>222</v>
      </c>
      <c r="B642" s="9" t="s">
        <v>407</v>
      </c>
      <c r="C642" s="9" t="s">
        <v>434</v>
      </c>
      <c r="D642" s="9" t="s">
        <v>468</v>
      </c>
      <c r="E642" s="9" t="s">
        <v>422</v>
      </c>
      <c r="F642" s="84">
        <v>2127.6999999999998</v>
      </c>
      <c r="G642" s="84">
        <v>2127.6999999999998</v>
      </c>
    </row>
    <row r="643" spans="1:7" outlineLevel="1" x14ac:dyDescent="0.25">
      <c r="A643" s="77" t="s">
        <v>707</v>
      </c>
      <c r="B643" s="9" t="s">
        <v>407</v>
      </c>
      <c r="C643" s="9" t="s">
        <v>434</v>
      </c>
      <c r="D643" s="9" t="s">
        <v>708</v>
      </c>
      <c r="E643" s="9"/>
      <c r="F643" s="79">
        <f t="shared" ref="F643:G643" si="286">F644</f>
        <v>2605</v>
      </c>
      <c r="G643" s="79">
        <f t="shared" si="286"/>
        <v>2605</v>
      </c>
    </row>
    <row r="644" spans="1:7" ht="45" outlineLevel="1" x14ac:dyDescent="0.25">
      <c r="A644" s="23" t="s">
        <v>85</v>
      </c>
      <c r="B644" s="9" t="s">
        <v>407</v>
      </c>
      <c r="C644" s="9" t="s">
        <v>434</v>
      </c>
      <c r="D644" s="9" t="s">
        <v>708</v>
      </c>
      <c r="E644" s="9" t="s">
        <v>624</v>
      </c>
      <c r="F644" s="84">
        <v>2605</v>
      </c>
      <c r="G644" s="84">
        <v>2605</v>
      </c>
    </row>
    <row r="645" spans="1:7" ht="30" outlineLevel="1" x14ac:dyDescent="0.25">
      <c r="A645" s="58" t="s">
        <v>484</v>
      </c>
      <c r="B645" s="59" t="s">
        <v>407</v>
      </c>
      <c r="C645" s="9" t="s">
        <v>434</v>
      </c>
      <c r="D645" s="59" t="s">
        <v>485</v>
      </c>
      <c r="E645" s="9"/>
      <c r="F645" s="79">
        <f t="shared" ref="F645:G647" si="287">F646</f>
        <v>464.3</v>
      </c>
      <c r="G645" s="79">
        <f t="shared" si="287"/>
        <v>464.3</v>
      </c>
    </row>
    <row r="646" spans="1:7" ht="30" outlineLevel="1" x14ac:dyDescent="0.25">
      <c r="A646" s="29" t="s">
        <v>502</v>
      </c>
      <c r="B646" s="9" t="s">
        <v>407</v>
      </c>
      <c r="C646" s="9" t="s">
        <v>434</v>
      </c>
      <c r="D646" s="9" t="s">
        <v>503</v>
      </c>
      <c r="E646" s="18"/>
      <c r="F646" s="79">
        <f t="shared" si="287"/>
        <v>464.3</v>
      </c>
      <c r="G646" s="79">
        <f t="shared" si="287"/>
        <v>464.3</v>
      </c>
    </row>
    <row r="647" spans="1:7" ht="45" outlineLevel="1" x14ac:dyDescent="0.25">
      <c r="A647" s="29" t="s">
        <v>504</v>
      </c>
      <c r="B647" s="9" t="s">
        <v>407</v>
      </c>
      <c r="C647" s="9" t="s">
        <v>434</v>
      </c>
      <c r="D647" s="9" t="s">
        <v>505</v>
      </c>
      <c r="E647" s="18"/>
      <c r="F647" s="79">
        <f t="shared" si="287"/>
        <v>464.3</v>
      </c>
      <c r="G647" s="79">
        <f t="shared" si="287"/>
        <v>464.3</v>
      </c>
    </row>
    <row r="648" spans="1:7" ht="45" outlineLevel="1" x14ac:dyDescent="0.25">
      <c r="A648" s="11" t="s">
        <v>222</v>
      </c>
      <c r="B648" s="9" t="s">
        <v>407</v>
      </c>
      <c r="C648" s="9" t="s">
        <v>434</v>
      </c>
      <c r="D648" s="9" t="s">
        <v>505</v>
      </c>
      <c r="E648" s="18">
        <v>600</v>
      </c>
      <c r="F648" s="84">
        <v>464.3</v>
      </c>
      <c r="G648" s="84">
        <v>464.3</v>
      </c>
    </row>
    <row r="649" spans="1:7" ht="75" outlineLevel="1" x14ac:dyDescent="0.25">
      <c r="A649" s="47" t="s">
        <v>427</v>
      </c>
      <c r="B649" s="17" t="s">
        <v>407</v>
      </c>
      <c r="C649" s="17" t="s">
        <v>434</v>
      </c>
      <c r="D649" s="17" t="s">
        <v>428</v>
      </c>
      <c r="E649" s="18"/>
      <c r="F649" s="79">
        <f t="shared" ref="F649:G649" si="288">F650</f>
        <v>3729.5</v>
      </c>
      <c r="G649" s="79">
        <f t="shared" si="288"/>
        <v>3418.3</v>
      </c>
    </row>
    <row r="650" spans="1:7" ht="60" outlineLevel="1" x14ac:dyDescent="0.25">
      <c r="A650" s="48" t="s">
        <v>429</v>
      </c>
      <c r="B650" s="17" t="s">
        <v>407</v>
      </c>
      <c r="C650" s="17" t="s">
        <v>434</v>
      </c>
      <c r="D650" s="17" t="s">
        <v>430</v>
      </c>
      <c r="E650" s="18"/>
      <c r="F650" s="79">
        <f t="shared" ref="F650:G650" si="289">F651+F653+F655</f>
        <v>3729.5</v>
      </c>
      <c r="G650" s="79">
        <f t="shared" si="289"/>
        <v>3418.3</v>
      </c>
    </row>
    <row r="651" spans="1:7" ht="45" outlineLevel="1" x14ac:dyDescent="0.25">
      <c r="A651" s="30" t="s">
        <v>469</v>
      </c>
      <c r="B651" s="17" t="s">
        <v>407</v>
      </c>
      <c r="C651" s="17" t="s">
        <v>434</v>
      </c>
      <c r="D651" s="17" t="s">
        <v>470</v>
      </c>
      <c r="E651" s="18"/>
      <c r="F651" s="79">
        <f t="shared" ref="F651:G651" si="290">F652</f>
        <v>885.4</v>
      </c>
      <c r="G651" s="79">
        <f t="shared" si="290"/>
        <v>885.4</v>
      </c>
    </row>
    <row r="652" spans="1:7" ht="52.5" customHeight="1" outlineLevel="1" x14ac:dyDescent="0.25">
      <c r="A652" s="11" t="s">
        <v>222</v>
      </c>
      <c r="B652" s="17" t="s">
        <v>407</v>
      </c>
      <c r="C652" s="17" t="s">
        <v>434</v>
      </c>
      <c r="D652" s="17" t="s">
        <v>470</v>
      </c>
      <c r="E652" s="18">
        <v>600</v>
      </c>
      <c r="F652" s="84">
        <v>885.4</v>
      </c>
      <c r="G652" s="84">
        <v>885.4</v>
      </c>
    </row>
    <row r="653" spans="1:7" ht="45" outlineLevel="1" x14ac:dyDescent="0.25">
      <c r="A653" s="35" t="s">
        <v>431</v>
      </c>
      <c r="B653" s="17" t="s">
        <v>407</v>
      </c>
      <c r="C653" s="17" t="s">
        <v>434</v>
      </c>
      <c r="D653" s="17" t="s">
        <v>432</v>
      </c>
      <c r="E653" s="18"/>
      <c r="F653" s="79">
        <f t="shared" ref="F653:G653" si="291">F654</f>
        <v>2022.6</v>
      </c>
      <c r="G653" s="79">
        <f t="shared" si="291"/>
        <v>1753.9</v>
      </c>
    </row>
    <row r="654" spans="1:7" ht="45" outlineLevel="1" x14ac:dyDescent="0.25">
      <c r="A654" s="11" t="s">
        <v>222</v>
      </c>
      <c r="B654" s="17" t="s">
        <v>407</v>
      </c>
      <c r="C654" s="17" t="s">
        <v>434</v>
      </c>
      <c r="D654" s="17" t="s">
        <v>432</v>
      </c>
      <c r="E654" s="18">
        <v>600</v>
      </c>
      <c r="F654" s="84">
        <v>2022.6</v>
      </c>
      <c r="G654" s="84">
        <v>1753.9</v>
      </c>
    </row>
    <row r="655" spans="1:7" ht="120" outlineLevel="1" x14ac:dyDescent="0.25">
      <c r="A655" s="11" t="s">
        <v>471</v>
      </c>
      <c r="B655" s="17" t="s">
        <v>407</v>
      </c>
      <c r="C655" s="17" t="s">
        <v>434</v>
      </c>
      <c r="D655" s="17" t="s">
        <v>472</v>
      </c>
      <c r="E655" s="18"/>
      <c r="F655" s="79">
        <f t="shared" ref="F655:G655" si="292">F656</f>
        <v>821.5</v>
      </c>
      <c r="G655" s="79">
        <f t="shared" si="292"/>
        <v>779</v>
      </c>
    </row>
    <row r="656" spans="1:7" ht="30" outlineLevel="1" x14ac:dyDescent="0.25">
      <c r="A656" s="11" t="s">
        <v>25</v>
      </c>
      <c r="B656" s="17" t="s">
        <v>407</v>
      </c>
      <c r="C656" s="17" t="s">
        <v>434</v>
      </c>
      <c r="D656" s="17" t="s">
        <v>472</v>
      </c>
      <c r="E656" s="18">
        <v>300</v>
      </c>
      <c r="F656" s="84">
        <v>821.5</v>
      </c>
      <c r="G656" s="84">
        <v>779</v>
      </c>
    </row>
    <row r="657" spans="1:7" outlineLevel="1" x14ac:dyDescent="0.25">
      <c r="A657" s="11" t="s">
        <v>473</v>
      </c>
      <c r="B657" s="17" t="s">
        <v>407</v>
      </c>
      <c r="C657" s="17" t="s">
        <v>474</v>
      </c>
      <c r="D657" s="17"/>
      <c r="E657" s="18"/>
      <c r="F657" s="79">
        <f t="shared" ref="F657:G657" si="293">F658</f>
        <v>235766.20000000004</v>
      </c>
      <c r="G657" s="79">
        <f t="shared" si="293"/>
        <v>232998.39999999999</v>
      </c>
    </row>
    <row r="658" spans="1:7" ht="30" outlineLevel="1" x14ac:dyDescent="0.25">
      <c r="A658" s="11" t="s">
        <v>410</v>
      </c>
      <c r="B658" s="9" t="s">
        <v>407</v>
      </c>
      <c r="C658" s="9" t="s">
        <v>474</v>
      </c>
      <c r="D658" s="9" t="s">
        <v>411</v>
      </c>
      <c r="E658" s="49"/>
      <c r="F658" s="79">
        <f t="shared" ref="F658:G658" si="294">F659+F673</f>
        <v>235766.20000000004</v>
      </c>
      <c r="G658" s="79">
        <f t="shared" si="294"/>
        <v>232998.39999999999</v>
      </c>
    </row>
    <row r="659" spans="1:7" ht="45" outlineLevel="1" x14ac:dyDescent="0.25">
      <c r="A659" s="12" t="s">
        <v>412</v>
      </c>
      <c r="B659" s="9" t="s">
        <v>407</v>
      </c>
      <c r="C659" s="9" t="s">
        <v>474</v>
      </c>
      <c r="D659" s="9" t="s">
        <v>413</v>
      </c>
      <c r="E659" s="49"/>
      <c r="F659" s="79">
        <f t="shared" ref="F659:G659" si="295">F660+F670</f>
        <v>235662.00000000003</v>
      </c>
      <c r="G659" s="79">
        <f t="shared" si="295"/>
        <v>232894.19999999998</v>
      </c>
    </row>
    <row r="660" spans="1:7" ht="60" outlineLevel="1" x14ac:dyDescent="0.25">
      <c r="A660" s="12" t="s">
        <v>414</v>
      </c>
      <c r="B660" s="9" t="s">
        <v>407</v>
      </c>
      <c r="C660" s="9" t="s">
        <v>474</v>
      </c>
      <c r="D660" s="9" t="s">
        <v>415</v>
      </c>
      <c r="E660" s="49"/>
      <c r="F660" s="79">
        <f t="shared" ref="F660:G660" si="296">F661+F663+F666+F668</f>
        <v>233393.20000000004</v>
      </c>
      <c r="G660" s="79">
        <f t="shared" si="296"/>
        <v>230625.4</v>
      </c>
    </row>
    <row r="661" spans="1:7" ht="60" outlineLevel="1" x14ac:dyDescent="0.25">
      <c r="A661" s="12" t="s">
        <v>66</v>
      </c>
      <c r="B661" s="9" t="s">
        <v>407</v>
      </c>
      <c r="C661" s="9" t="s">
        <v>474</v>
      </c>
      <c r="D661" s="9" t="s">
        <v>416</v>
      </c>
      <c r="E661" s="10"/>
      <c r="F661" s="79">
        <f t="shared" ref="F661:G661" si="297">F662</f>
        <v>152814.6</v>
      </c>
      <c r="G661" s="79">
        <f t="shared" si="297"/>
        <v>150863.29999999999</v>
      </c>
    </row>
    <row r="662" spans="1:7" ht="45.75" customHeight="1" outlineLevel="1" x14ac:dyDescent="0.25">
      <c r="A662" s="11" t="s">
        <v>222</v>
      </c>
      <c r="B662" s="9" t="s">
        <v>407</v>
      </c>
      <c r="C662" s="9" t="s">
        <v>474</v>
      </c>
      <c r="D662" s="9" t="s">
        <v>416</v>
      </c>
      <c r="E662" s="10">
        <v>600</v>
      </c>
      <c r="F662" s="84">
        <v>152814.6</v>
      </c>
      <c r="G662" s="84">
        <v>150863.29999999999</v>
      </c>
    </row>
    <row r="663" spans="1:7" ht="48" customHeight="1" outlineLevel="1" x14ac:dyDescent="0.25">
      <c r="A663" s="11" t="s">
        <v>475</v>
      </c>
      <c r="B663" s="9" t="s">
        <v>407</v>
      </c>
      <c r="C663" s="9" t="s">
        <v>474</v>
      </c>
      <c r="D663" s="9" t="s">
        <v>476</v>
      </c>
      <c r="E663" s="10"/>
      <c r="F663" s="79">
        <f t="shared" ref="F663:G663" si="298">F664+F665</f>
        <v>80087.3</v>
      </c>
      <c r="G663" s="79">
        <f t="shared" si="298"/>
        <v>79270.8</v>
      </c>
    </row>
    <row r="664" spans="1:7" ht="45" outlineLevel="1" x14ac:dyDescent="0.25">
      <c r="A664" s="11" t="s">
        <v>222</v>
      </c>
      <c r="B664" s="9" t="s">
        <v>407</v>
      </c>
      <c r="C664" s="9" t="s">
        <v>474</v>
      </c>
      <c r="D664" s="9" t="s">
        <v>476</v>
      </c>
      <c r="E664" s="10">
        <v>600</v>
      </c>
      <c r="F664" s="84">
        <v>75589.100000000006</v>
      </c>
      <c r="G664" s="84">
        <v>75589</v>
      </c>
    </row>
    <row r="665" spans="1:7" outlineLevel="1" x14ac:dyDescent="0.25">
      <c r="A665" s="12" t="s">
        <v>44</v>
      </c>
      <c r="B665" s="9" t="s">
        <v>407</v>
      </c>
      <c r="C665" s="9" t="s">
        <v>474</v>
      </c>
      <c r="D665" s="9" t="s">
        <v>476</v>
      </c>
      <c r="E665" s="10">
        <v>800</v>
      </c>
      <c r="F665" s="84">
        <v>4498.2</v>
      </c>
      <c r="G665" s="84">
        <v>3681.8</v>
      </c>
    </row>
    <row r="666" spans="1:7" ht="135" outlineLevel="1" x14ac:dyDescent="0.25">
      <c r="A666" s="11" t="s">
        <v>477</v>
      </c>
      <c r="B666" s="9" t="s">
        <v>407</v>
      </c>
      <c r="C666" s="9" t="s">
        <v>474</v>
      </c>
      <c r="D666" s="9" t="s">
        <v>478</v>
      </c>
      <c r="E666" s="10"/>
      <c r="F666" s="79">
        <f t="shared" ref="F666:G666" si="299">F667</f>
        <v>320.10000000000002</v>
      </c>
      <c r="G666" s="79">
        <f t="shared" si="299"/>
        <v>320.10000000000002</v>
      </c>
    </row>
    <row r="667" spans="1:7" ht="45" outlineLevel="1" x14ac:dyDescent="0.25">
      <c r="A667" s="11" t="s">
        <v>222</v>
      </c>
      <c r="B667" s="9" t="s">
        <v>407</v>
      </c>
      <c r="C667" s="9" t="s">
        <v>474</v>
      </c>
      <c r="D667" s="9" t="s">
        <v>478</v>
      </c>
      <c r="E667" s="10">
        <v>600</v>
      </c>
      <c r="F667" s="84">
        <v>320.10000000000002</v>
      </c>
      <c r="G667" s="84">
        <v>320.10000000000002</v>
      </c>
    </row>
    <row r="668" spans="1:7" ht="75" outlineLevel="1" x14ac:dyDescent="0.25">
      <c r="A668" s="37" t="s">
        <v>418</v>
      </c>
      <c r="B668" s="20" t="s">
        <v>407</v>
      </c>
      <c r="C668" s="20" t="s">
        <v>474</v>
      </c>
      <c r="D668" s="20" t="s">
        <v>419</v>
      </c>
      <c r="E668" s="38"/>
      <c r="F668" s="79">
        <f t="shared" ref="F668:G668" si="300">F669</f>
        <v>171.2</v>
      </c>
      <c r="G668" s="79">
        <f t="shared" si="300"/>
        <v>171.2</v>
      </c>
    </row>
    <row r="669" spans="1:7" ht="45" outlineLevel="1" x14ac:dyDescent="0.25">
      <c r="A669" s="37" t="s">
        <v>222</v>
      </c>
      <c r="B669" s="20" t="s">
        <v>407</v>
      </c>
      <c r="C669" s="20" t="s">
        <v>474</v>
      </c>
      <c r="D669" s="20" t="s">
        <v>419</v>
      </c>
      <c r="E669" s="38">
        <v>600</v>
      </c>
      <c r="F669" s="84">
        <v>171.2</v>
      </c>
      <c r="G669" s="84">
        <v>171.2</v>
      </c>
    </row>
    <row r="670" spans="1:7" ht="45" outlineLevel="1" x14ac:dyDescent="0.25">
      <c r="A670" s="19" t="s">
        <v>423</v>
      </c>
      <c r="B670" s="20" t="s">
        <v>407</v>
      </c>
      <c r="C670" s="34" t="s">
        <v>474</v>
      </c>
      <c r="D670" s="20" t="s">
        <v>424</v>
      </c>
      <c r="E670" s="33"/>
      <c r="F670" s="79">
        <f t="shared" ref="F670:G671" si="301">F671</f>
        <v>2268.8000000000002</v>
      </c>
      <c r="G670" s="79">
        <f t="shared" si="301"/>
        <v>2268.8000000000002</v>
      </c>
    </row>
    <row r="671" spans="1:7" ht="45" outlineLevel="1" x14ac:dyDescent="0.25">
      <c r="A671" s="50" t="s">
        <v>659</v>
      </c>
      <c r="B671" s="20" t="s">
        <v>407</v>
      </c>
      <c r="C671" s="34" t="s">
        <v>474</v>
      </c>
      <c r="D671" s="20" t="s">
        <v>660</v>
      </c>
      <c r="E671" s="33"/>
      <c r="F671" s="79">
        <f t="shared" si="301"/>
        <v>2268.8000000000002</v>
      </c>
      <c r="G671" s="79">
        <f t="shared" si="301"/>
        <v>2268.8000000000002</v>
      </c>
    </row>
    <row r="672" spans="1:7" ht="45" outlineLevel="1" x14ac:dyDescent="0.25">
      <c r="A672" s="19" t="s">
        <v>222</v>
      </c>
      <c r="B672" s="20" t="s">
        <v>407</v>
      </c>
      <c r="C672" s="34" t="s">
        <v>474</v>
      </c>
      <c r="D672" s="20" t="s">
        <v>660</v>
      </c>
      <c r="E672" s="20" t="s">
        <v>422</v>
      </c>
      <c r="F672" s="84">
        <v>2268.8000000000002</v>
      </c>
      <c r="G672" s="84">
        <v>2268.8000000000002</v>
      </c>
    </row>
    <row r="673" spans="1:7" ht="75" outlineLevel="1" x14ac:dyDescent="0.25">
      <c r="A673" s="39" t="s">
        <v>427</v>
      </c>
      <c r="B673" s="40" t="s">
        <v>407</v>
      </c>
      <c r="C673" s="20" t="s">
        <v>474</v>
      </c>
      <c r="D673" s="40" t="s">
        <v>428</v>
      </c>
      <c r="E673" s="41"/>
      <c r="F673" s="79">
        <f t="shared" ref="F673:G673" si="302">F674</f>
        <v>104.19999999999999</v>
      </c>
      <c r="G673" s="79">
        <f t="shared" si="302"/>
        <v>104.19999999999999</v>
      </c>
    </row>
    <row r="674" spans="1:7" ht="60" outlineLevel="1" x14ac:dyDescent="0.25">
      <c r="A674" s="42" t="s">
        <v>429</v>
      </c>
      <c r="B674" s="40" t="s">
        <v>407</v>
      </c>
      <c r="C674" s="34" t="s">
        <v>474</v>
      </c>
      <c r="D674" s="40" t="s">
        <v>430</v>
      </c>
      <c r="E674" s="41"/>
      <c r="F674" s="79">
        <f t="shared" ref="F674:G674" si="303">F675+F677</f>
        <v>104.19999999999999</v>
      </c>
      <c r="G674" s="79">
        <f t="shared" si="303"/>
        <v>104.19999999999999</v>
      </c>
    </row>
    <row r="675" spans="1:7" ht="45" outlineLevel="1" x14ac:dyDescent="0.25">
      <c r="A675" s="30" t="s">
        <v>469</v>
      </c>
      <c r="B675" s="17" t="s">
        <v>407</v>
      </c>
      <c r="C675" s="17" t="s">
        <v>474</v>
      </c>
      <c r="D675" s="17" t="s">
        <v>470</v>
      </c>
      <c r="E675" s="18"/>
      <c r="F675" s="79">
        <f t="shared" ref="F675:G675" si="304">F676</f>
        <v>65.099999999999994</v>
      </c>
      <c r="G675" s="79">
        <f t="shared" si="304"/>
        <v>65.099999999999994</v>
      </c>
    </row>
    <row r="676" spans="1:7" ht="45" outlineLevel="1" x14ac:dyDescent="0.25">
      <c r="A676" s="11" t="s">
        <v>222</v>
      </c>
      <c r="B676" s="17" t="s">
        <v>407</v>
      </c>
      <c r="C676" s="17" t="s">
        <v>474</v>
      </c>
      <c r="D676" s="17" t="s">
        <v>470</v>
      </c>
      <c r="E676" s="18">
        <v>600</v>
      </c>
      <c r="F676" s="84">
        <v>65.099999999999994</v>
      </c>
      <c r="G676" s="84">
        <v>65.099999999999994</v>
      </c>
    </row>
    <row r="677" spans="1:7" ht="45" outlineLevel="1" x14ac:dyDescent="0.25">
      <c r="A677" s="43" t="s">
        <v>431</v>
      </c>
      <c r="B677" s="40" t="s">
        <v>407</v>
      </c>
      <c r="C677" s="34" t="s">
        <v>474</v>
      </c>
      <c r="D677" s="40" t="s">
        <v>432</v>
      </c>
      <c r="E677" s="41"/>
      <c r="F677" s="79">
        <f t="shared" ref="F677:G677" si="305">F678</f>
        <v>39.1</v>
      </c>
      <c r="G677" s="79">
        <f t="shared" si="305"/>
        <v>39.1</v>
      </c>
    </row>
    <row r="678" spans="1:7" ht="45" outlineLevel="1" x14ac:dyDescent="0.25">
      <c r="A678" s="11" t="s">
        <v>222</v>
      </c>
      <c r="B678" s="40" t="s">
        <v>407</v>
      </c>
      <c r="C678" s="34" t="s">
        <v>474</v>
      </c>
      <c r="D678" s="40" t="s">
        <v>432</v>
      </c>
      <c r="E678" s="41">
        <v>600</v>
      </c>
      <c r="F678" s="84">
        <v>39.1</v>
      </c>
      <c r="G678" s="84">
        <v>39.1</v>
      </c>
    </row>
    <row r="679" spans="1:7" outlineLevel="1" x14ac:dyDescent="0.25">
      <c r="A679" s="11" t="s">
        <v>479</v>
      </c>
      <c r="B679" s="9" t="s">
        <v>407</v>
      </c>
      <c r="C679" s="9" t="s">
        <v>480</v>
      </c>
      <c r="D679" s="51"/>
      <c r="E679" s="10"/>
      <c r="F679" s="79">
        <f t="shared" ref="F679:G679" si="306">F680</f>
        <v>203172</v>
      </c>
      <c r="G679" s="79">
        <f t="shared" si="306"/>
        <v>202841.59999999998</v>
      </c>
    </row>
    <row r="680" spans="1:7" ht="30" outlineLevel="1" x14ac:dyDescent="0.25">
      <c r="A680" s="11" t="s">
        <v>410</v>
      </c>
      <c r="B680" s="9" t="s">
        <v>407</v>
      </c>
      <c r="C680" s="9" t="s">
        <v>480</v>
      </c>
      <c r="D680" s="9" t="s">
        <v>411</v>
      </c>
      <c r="E680" s="10"/>
      <c r="F680" s="79">
        <f>F681+F693+F716</f>
        <v>203172</v>
      </c>
      <c r="G680" s="79">
        <f>G681+G693+G716</f>
        <v>202841.59999999998</v>
      </c>
    </row>
    <row r="681" spans="1:7" ht="45" outlineLevel="1" x14ac:dyDescent="0.25">
      <c r="A681" s="12" t="s">
        <v>412</v>
      </c>
      <c r="B681" s="9" t="s">
        <v>407</v>
      </c>
      <c r="C681" s="9" t="s">
        <v>480</v>
      </c>
      <c r="D681" s="9" t="s">
        <v>413</v>
      </c>
      <c r="E681" s="10"/>
      <c r="F681" s="79">
        <f>F682</f>
        <v>5855.3</v>
      </c>
      <c r="G681" s="79">
        <f>G682</f>
        <v>5844.8</v>
      </c>
    </row>
    <row r="682" spans="1:7" ht="60" outlineLevel="1" x14ac:dyDescent="0.25">
      <c r="A682" s="12" t="s">
        <v>414</v>
      </c>
      <c r="B682" s="9" t="s">
        <v>407</v>
      </c>
      <c r="C682" s="9" t="s">
        <v>480</v>
      </c>
      <c r="D682" s="9" t="s">
        <v>415</v>
      </c>
      <c r="E682" s="10"/>
      <c r="F682" s="79">
        <f>F683+F685+F687+F690</f>
        <v>5855.3</v>
      </c>
      <c r="G682" s="79">
        <f>G683+G685+G687+G690</f>
        <v>5844.8</v>
      </c>
    </row>
    <row r="683" spans="1:7" ht="60" outlineLevel="1" x14ac:dyDescent="0.25">
      <c r="A683" s="12" t="s">
        <v>66</v>
      </c>
      <c r="B683" s="9" t="s">
        <v>407</v>
      </c>
      <c r="C683" s="9" t="s">
        <v>480</v>
      </c>
      <c r="D683" s="9" t="s">
        <v>416</v>
      </c>
      <c r="E683" s="10"/>
      <c r="F683" s="79">
        <f t="shared" ref="F683:G683" si="307">F684</f>
        <v>4034.4</v>
      </c>
      <c r="G683" s="79">
        <f t="shared" si="307"/>
        <v>4024</v>
      </c>
    </row>
    <row r="684" spans="1:7" ht="45" outlineLevel="1" x14ac:dyDescent="0.25">
      <c r="A684" s="12" t="s">
        <v>222</v>
      </c>
      <c r="B684" s="9" t="s">
        <v>407</v>
      </c>
      <c r="C684" s="9" t="s">
        <v>480</v>
      </c>
      <c r="D684" s="9" t="s">
        <v>416</v>
      </c>
      <c r="E684" s="10">
        <v>600</v>
      </c>
      <c r="F684" s="84">
        <v>4034.4</v>
      </c>
      <c r="G684" s="84">
        <v>4024</v>
      </c>
    </row>
    <row r="685" spans="1:7" ht="165" outlineLevel="1" x14ac:dyDescent="0.25">
      <c r="A685" s="54" t="s">
        <v>705</v>
      </c>
      <c r="B685" s="9" t="s">
        <v>407</v>
      </c>
      <c r="C685" s="9" t="s">
        <v>480</v>
      </c>
      <c r="D685" s="33" t="s">
        <v>706</v>
      </c>
      <c r="E685" s="34"/>
      <c r="F685" s="79">
        <f t="shared" ref="F685:G685" si="308">F686</f>
        <v>8.7999999999999989</v>
      </c>
      <c r="G685" s="79">
        <f t="shared" si="308"/>
        <v>8.7999999999999989</v>
      </c>
    </row>
    <row r="686" spans="1:7" ht="45" outlineLevel="1" x14ac:dyDescent="0.25">
      <c r="A686" s="11" t="s">
        <v>18</v>
      </c>
      <c r="B686" s="9" t="s">
        <v>407</v>
      </c>
      <c r="C686" s="9" t="s">
        <v>480</v>
      </c>
      <c r="D686" s="33" t="s">
        <v>706</v>
      </c>
      <c r="E686" s="10">
        <v>200</v>
      </c>
      <c r="F686" s="84">
        <f>8.7+0.1</f>
        <v>8.7999999999999989</v>
      </c>
      <c r="G686" s="84">
        <f>8.7+0.1</f>
        <v>8.7999999999999989</v>
      </c>
    </row>
    <row r="687" spans="1:7" ht="78" customHeight="1" outlineLevel="1" x14ac:dyDescent="0.25">
      <c r="A687" s="12" t="s">
        <v>481</v>
      </c>
      <c r="B687" s="9" t="s">
        <v>407</v>
      </c>
      <c r="C687" s="9" t="s">
        <v>480</v>
      </c>
      <c r="D687" s="9" t="s">
        <v>482</v>
      </c>
      <c r="E687" s="10"/>
      <c r="F687" s="79">
        <f t="shared" ref="F687:G687" si="309">F688+F689</f>
        <v>672.6</v>
      </c>
      <c r="G687" s="79">
        <f t="shared" si="309"/>
        <v>672.6</v>
      </c>
    </row>
    <row r="688" spans="1:7" ht="90" outlineLevel="1" x14ac:dyDescent="0.25">
      <c r="A688" s="11" t="s">
        <v>15</v>
      </c>
      <c r="B688" s="9" t="s">
        <v>407</v>
      </c>
      <c r="C688" s="9" t="s">
        <v>480</v>
      </c>
      <c r="D688" s="9" t="s">
        <v>482</v>
      </c>
      <c r="E688" s="10">
        <v>100</v>
      </c>
      <c r="F688" s="84">
        <f>559.3+0.1</f>
        <v>559.4</v>
      </c>
      <c r="G688" s="84">
        <f>559.3+0.1</f>
        <v>559.4</v>
      </c>
    </row>
    <row r="689" spans="1:7" ht="45" outlineLevel="1" x14ac:dyDescent="0.25">
      <c r="A689" s="11" t="s">
        <v>18</v>
      </c>
      <c r="B689" s="9" t="s">
        <v>407</v>
      </c>
      <c r="C689" s="9" t="s">
        <v>480</v>
      </c>
      <c r="D689" s="9" t="s">
        <v>482</v>
      </c>
      <c r="E689" s="10">
        <v>200</v>
      </c>
      <c r="F689" s="84">
        <v>113.2</v>
      </c>
      <c r="G689" s="84">
        <v>113.2</v>
      </c>
    </row>
    <row r="690" spans="1:7" ht="153.75" customHeight="1" outlineLevel="1" x14ac:dyDescent="0.25">
      <c r="A690" s="11" t="s">
        <v>449</v>
      </c>
      <c r="B690" s="9" t="s">
        <v>407</v>
      </c>
      <c r="C690" s="9" t="s">
        <v>480</v>
      </c>
      <c r="D690" s="9" t="s">
        <v>450</v>
      </c>
      <c r="E690" s="10"/>
      <c r="F690" s="79">
        <f t="shared" ref="F690:G690" si="310">F691+F692</f>
        <v>1139.5</v>
      </c>
      <c r="G690" s="79">
        <f t="shared" si="310"/>
        <v>1139.3999999999999</v>
      </c>
    </row>
    <row r="691" spans="1:7" ht="90" outlineLevel="1" x14ac:dyDescent="0.25">
      <c r="A691" s="11" t="s">
        <v>15</v>
      </c>
      <c r="B691" s="9" t="s">
        <v>407</v>
      </c>
      <c r="C691" s="9" t="s">
        <v>480</v>
      </c>
      <c r="D691" s="9" t="s">
        <v>450</v>
      </c>
      <c r="E691" s="10">
        <v>100</v>
      </c>
      <c r="F691" s="84">
        <v>1110.3</v>
      </c>
      <c r="G691" s="84">
        <v>1110.3</v>
      </c>
    </row>
    <row r="692" spans="1:7" ht="45.75" customHeight="1" outlineLevel="1" x14ac:dyDescent="0.25">
      <c r="A692" s="11" t="s">
        <v>18</v>
      </c>
      <c r="B692" s="9" t="s">
        <v>407</v>
      </c>
      <c r="C692" s="9" t="s">
        <v>480</v>
      </c>
      <c r="D692" s="9" t="s">
        <v>450</v>
      </c>
      <c r="E692" s="10">
        <v>200</v>
      </c>
      <c r="F692" s="84">
        <v>29.2</v>
      </c>
      <c r="G692" s="84">
        <v>29.1</v>
      </c>
    </row>
    <row r="693" spans="1:7" ht="30" outlineLevel="1" x14ac:dyDescent="0.25">
      <c r="A693" s="12" t="s">
        <v>484</v>
      </c>
      <c r="B693" s="9" t="s">
        <v>407</v>
      </c>
      <c r="C693" s="9" t="s">
        <v>480</v>
      </c>
      <c r="D693" s="17" t="s">
        <v>485</v>
      </c>
      <c r="E693" s="10"/>
      <c r="F693" s="79">
        <f t="shared" ref="F693:G693" si="311">F694+F704+F713</f>
        <v>39002.800000000003</v>
      </c>
      <c r="G693" s="79">
        <f t="shared" si="311"/>
        <v>38854.799999999996</v>
      </c>
    </row>
    <row r="694" spans="1:7" ht="60" outlineLevel="1" x14ac:dyDescent="0.25">
      <c r="A694" s="30" t="s">
        <v>486</v>
      </c>
      <c r="B694" s="9" t="s">
        <v>407</v>
      </c>
      <c r="C694" s="9" t="s">
        <v>480</v>
      </c>
      <c r="D694" s="17" t="s">
        <v>487</v>
      </c>
      <c r="E694" s="10"/>
      <c r="F694" s="79">
        <f t="shared" ref="F694:G694" si="312">F695+F697+F699+F702</f>
        <v>20366.199999999997</v>
      </c>
      <c r="G694" s="79">
        <f t="shared" si="312"/>
        <v>20366.199999999997</v>
      </c>
    </row>
    <row r="695" spans="1:7" ht="75" outlineLevel="1" x14ac:dyDescent="0.25">
      <c r="A695" s="11" t="s">
        <v>488</v>
      </c>
      <c r="B695" s="9" t="s">
        <v>407</v>
      </c>
      <c r="C695" s="9" t="s">
        <v>480</v>
      </c>
      <c r="D695" s="9" t="s">
        <v>489</v>
      </c>
      <c r="E695" s="10"/>
      <c r="F695" s="79">
        <f t="shared" ref="F695:G695" si="313">F696</f>
        <v>61.3</v>
      </c>
      <c r="G695" s="79">
        <f t="shared" si="313"/>
        <v>61.3</v>
      </c>
    </row>
    <row r="696" spans="1:7" ht="45" outlineLevel="1" x14ac:dyDescent="0.25">
      <c r="A696" s="11" t="s">
        <v>18</v>
      </c>
      <c r="B696" s="9" t="s">
        <v>407</v>
      </c>
      <c r="C696" s="9" t="s">
        <v>480</v>
      </c>
      <c r="D696" s="9" t="s">
        <v>489</v>
      </c>
      <c r="E696" s="10">
        <v>200</v>
      </c>
      <c r="F696" s="84">
        <v>61.3</v>
      </c>
      <c r="G696" s="84">
        <v>61.3</v>
      </c>
    </row>
    <row r="697" spans="1:7" ht="120" outlineLevel="1" x14ac:dyDescent="0.25">
      <c r="A697" s="11" t="s">
        <v>490</v>
      </c>
      <c r="B697" s="9" t="s">
        <v>407</v>
      </c>
      <c r="C697" s="9" t="s">
        <v>480</v>
      </c>
      <c r="D697" s="9" t="s">
        <v>491</v>
      </c>
      <c r="E697" s="10"/>
      <c r="F697" s="79">
        <f t="shared" ref="F697:G697" si="314">F698</f>
        <v>4</v>
      </c>
      <c r="G697" s="79">
        <f t="shared" si="314"/>
        <v>4</v>
      </c>
    </row>
    <row r="698" spans="1:7" ht="45" outlineLevel="1" x14ac:dyDescent="0.25">
      <c r="A698" s="11" t="s">
        <v>18</v>
      </c>
      <c r="B698" s="9" t="s">
        <v>407</v>
      </c>
      <c r="C698" s="9" t="s">
        <v>480</v>
      </c>
      <c r="D698" s="9" t="s">
        <v>491</v>
      </c>
      <c r="E698" s="10">
        <v>200</v>
      </c>
      <c r="F698" s="84">
        <v>4</v>
      </c>
      <c r="G698" s="84">
        <v>4</v>
      </c>
    </row>
    <row r="699" spans="1:7" ht="78.75" customHeight="1" outlineLevel="1" x14ac:dyDescent="0.25">
      <c r="A699" s="11" t="s">
        <v>492</v>
      </c>
      <c r="B699" s="9" t="s">
        <v>407</v>
      </c>
      <c r="C699" s="9" t="s">
        <v>480</v>
      </c>
      <c r="D699" s="17" t="s">
        <v>493</v>
      </c>
      <c r="E699" s="10"/>
      <c r="F699" s="79">
        <f t="shared" ref="F699:G699" si="315">F700+F701</f>
        <v>19917.3</v>
      </c>
      <c r="G699" s="79">
        <f t="shared" si="315"/>
        <v>19917.3</v>
      </c>
    </row>
    <row r="700" spans="1:7" ht="90" outlineLevel="1" x14ac:dyDescent="0.25">
      <c r="A700" s="11" t="s">
        <v>15</v>
      </c>
      <c r="B700" s="9" t="s">
        <v>407</v>
      </c>
      <c r="C700" s="9" t="s">
        <v>480</v>
      </c>
      <c r="D700" s="17" t="s">
        <v>493</v>
      </c>
      <c r="E700" s="18">
        <v>100</v>
      </c>
      <c r="F700" s="84">
        <v>19517.3</v>
      </c>
      <c r="G700" s="84">
        <v>19517.3</v>
      </c>
    </row>
    <row r="701" spans="1:7" ht="45" outlineLevel="1" x14ac:dyDescent="0.25">
      <c r="A701" s="11" t="s">
        <v>18</v>
      </c>
      <c r="B701" s="9" t="s">
        <v>407</v>
      </c>
      <c r="C701" s="9" t="s">
        <v>480</v>
      </c>
      <c r="D701" s="17" t="s">
        <v>493</v>
      </c>
      <c r="E701" s="18">
        <v>200</v>
      </c>
      <c r="F701" s="84">
        <v>400</v>
      </c>
      <c r="G701" s="84">
        <v>400</v>
      </c>
    </row>
    <row r="702" spans="1:7" ht="108.75" customHeight="1" outlineLevel="1" x14ac:dyDescent="0.25">
      <c r="A702" s="11" t="s">
        <v>494</v>
      </c>
      <c r="B702" s="9" t="s">
        <v>407</v>
      </c>
      <c r="C702" s="9" t="s">
        <v>480</v>
      </c>
      <c r="D702" s="9" t="s">
        <v>495</v>
      </c>
      <c r="E702" s="18"/>
      <c r="F702" s="79">
        <f t="shared" ref="F702:G702" si="316">F703</f>
        <v>383.6</v>
      </c>
      <c r="G702" s="79">
        <f t="shared" si="316"/>
        <v>383.6</v>
      </c>
    </row>
    <row r="703" spans="1:7" ht="45" outlineLevel="1" x14ac:dyDescent="0.25">
      <c r="A703" s="11" t="s">
        <v>18</v>
      </c>
      <c r="B703" s="9" t="s">
        <v>407</v>
      </c>
      <c r="C703" s="9" t="s">
        <v>480</v>
      </c>
      <c r="D703" s="9" t="s">
        <v>495</v>
      </c>
      <c r="E703" s="18">
        <v>200</v>
      </c>
      <c r="F703" s="84">
        <v>383.6</v>
      </c>
      <c r="G703" s="84">
        <v>383.6</v>
      </c>
    </row>
    <row r="704" spans="1:7" ht="45" outlineLevel="1" x14ac:dyDescent="0.25">
      <c r="A704" s="11" t="s">
        <v>496</v>
      </c>
      <c r="B704" s="9" t="s">
        <v>407</v>
      </c>
      <c r="C704" s="9" t="s">
        <v>480</v>
      </c>
      <c r="D704" s="9" t="s">
        <v>497</v>
      </c>
      <c r="E704" s="18"/>
      <c r="F704" s="79">
        <f t="shared" ref="F704:G704" si="317">F705+F710+F707</f>
        <v>16508.8</v>
      </c>
      <c r="G704" s="79">
        <f t="shared" si="317"/>
        <v>16362.6</v>
      </c>
    </row>
    <row r="705" spans="1:7" ht="45" outlineLevel="1" x14ac:dyDescent="0.25">
      <c r="A705" s="12" t="s">
        <v>498</v>
      </c>
      <c r="B705" s="9" t="s">
        <v>407</v>
      </c>
      <c r="C705" s="9" t="s">
        <v>480</v>
      </c>
      <c r="D705" s="9" t="s">
        <v>499</v>
      </c>
      <c r="E705" s="10"/>
      <c r="F705" s="79">
        <f t="shared" ref="F705:G705" si="318">F706</f>
        <v>2000</v>
      </c>
      <c r="G705" s="79">
        <f t="shared" si="318"/>
        <v>1993.1</v>
      </c>
    </row>
    <row r="706" spans="1:7" ht="45" outlineLevel="1" x14ac:dyDescent="0.25">
      <c r="A706" s="11" t="s">
        <v>222</v>
      </c>
      <c r="B706" s="9" t="s">
        <v>407</v>
      </c>
      <c r="C706" s="9" t="s">
        <v>480</v>
      </c>
      <c r="D706" s="9" t="s">
        <v>499</v>
      </c>
      <c r="E706" s="10">
        <v>600</v>
      </c>
      <c r="F706" s="84">
        <v>2000</v>
      </c>
      <c r="G706" s="84">
        <v>1993.1</v>
      </c>
    </row>
    <row r="707" spans="1:7" ht="60" outlineLevel="1" x14ac:dyDescent="0.25">
      <c r="A707" s="11" t="s">
        <v>729</v>
      </c>
      <c r="B707" s="9" t="s">
        <v>407</v>
      </c>
      <c r="C707" s="9" t="s">
        <v>480</v>
      </c>
      <c r="D707" s="9" t="s">
        <v>730</v>
      </c>
      <c r="E707" s="10"/>
      <c r="F707" s="79">
        <f t="shared" ref="F707:G707" si="319">F708+F709</f>
        <v>1352.6</v>
      </c>
      <c r="G707" s="79">
        <f t="shared" si="319"/>
        <v>1213.3</v>
      </c>
    </row>
    <row r="708" spans="1:7" ht="45" outlineLevel="1" x14ac:dyDescent="0.25">
      <c r="A708" s="11" t="s">
        <v>18</v>
      </c>
      <c r="B708" s="9" t="s">
        <v>407</v>
      </c>
      <c r="C708" s="9" t="s">
        <v>480</v>
      </c>
      <c r="D708" s="9" t="s">
        <v>730</v>
      </c>
      <c r="E708" s="10">
        <v>200</v>
      </c>
      <c r="F708" s="84">
        <v>5</v>
      </c>
      <c r="G708" s="84">
        <v>5</v>
      </c>
    </row>
    <row r="709" spans="1:7" ht="30" outlineLevel="1" x14ac:dyDescent="0.25">
      <c r="A709" s="11" t="s">
        <v>25</v>
      </c>
      <c r="B709" s="9" t="s">
        <v>407</v>
      </c>
      <c r="C709" s="9" t="s">
        <v>480</v>
      </c>
      <c r="D709" s="9" t="s">
        <v>730</v>
      </c>
      <c r="E709" s="10">
        <v>300</v>
      </c>
      <c r="F709" s="84">
        <v>1347.6</v>
      </c>
      <c r="G709" s="84">
        <v>1208.3</v>
      </c>
    </row>
    <row r="710" spans="1:7" ht="90" outlineLevel="1" x14ac:dyDescent="0.25">
      <c r="A710" s="11" t="s">
        <v>500</v>
      </c>
      <c r="B710" s="9" t="s">
        <v>407</v>
      </c>
      <c r="C710" s="9" t="s">
        <v>480</v>
      </c>
      <c r="D710" s="9" t="s">
        <v>501</v>
      </c>
      <c r="E710" s="10"/>
      <c r="F710" s="79">
        <f t="shared" ref="F710:G710" si="320">F711+F712</f>
        <v>13156.2</v>
      </c>
      <c r="G710" s="79">
        <f t="shared" si="320"/>
        <v>13156.2</v>
      </c>
    </row>
    <row r="711" spans="1:7" ht="45" outlineLevel="1" x14ac:dyDescent="0.25">
      <c r="A711" s="11" t="s">
        <v>18</v>
      </c>
      <c r="B711" s="9" t="s">
        <v>407</v>
      </c>
      <c r="C711" s="9" t="s">
        <v>480</v>
      </c>
      <c r="D711" s="9" t="s">
        <v>501</v>
      </c>
      <c r="E711" s="10">
        <v>200</v>
      </c>
      <c r="F711" s="84">
        <v>95.5</v>
      </c>
      <c r="G711" s="84">
        <v>95.5</v>
      </c>
    </row>
    <row r="712" spans="1:7" ht="30" outlineLevel="1" x14ac:dyDescent="0.25">
      <c r="A712" s="11" t="s">
        <v>25</v>
      </c>
      <c r="B712" s="9" t="s">
        <v>407</v>
      </c>
      <c r="C712" s="9" t="s">
        <v>480</v>
      </c>
      <c r="D712" s="9" t="s">
        <v>501</v>
      </c>
      <c r="E712" s="10">
        <v>300</v>
      </c>
      <c r="F712" s="84">
        <v>13060.7</v>
      </c>
      <c r="G712" s="84">
        <v>13060.7</v>
      </c>
    </row>
    <row r="713" spans="1:7" ht="30" outlineLevel="1" x14ac:dyDescent="0.25">
      <c r="A713" s="29" t="s">
        <v>502</v>
      </c>
      <c r="B713" s="9" t="s">
        <v>407</v>
      </c>
      <c r="C713" s="9" t="s">
        <v>480</v>
      </c>
      <c r="D713" s="9" t="s">
        <v>503</v>
      </c>
      <c r="E713" s="18"/>
      <c r="F713" s="79">
        <f t="shared" ref="F713:G714" si="321">F714</f>
        <v>2127.8000000000002</v>
      </c>
      <c r="G713" s="79">
        <f t="shared" si="321"/>
        <v>2126</v>
      </c>
    </row>
    <row r="714" spans="1:7" ht="45" outlineLevel="1" x14ac:dyDescent="0.25">
      <c r="A714" s="29" t="s">
        <v>504</v>
      </c>
      <c r="B714" s="9" t="s">
        <v>407</v>
      </c>
      <c r="C714" s="9" t="s">
        <v>480</v>
      </c>
      <c r="D714" s="9" t="s">
        <v>505</v>
      </c>
      <c r="E714" s="18"/>
      <c r="F714" s="79">
        <f t="shared" si="321"/>
        <v>2127.8000000000002</v>
      </c>
      <c r="G714" s="79">
        <f t="shared" si="321"/>
        <v>2126</v>
      </c>
    </row>
    <row r="715" spans="1:7" ht="45" outlineLevel="1" x14ac:dyDescent="0.25">
      <c r="A715" s="11" t="s">
        <v>222</v>
      </c>
      <c r="B715" s="9" t="s">
        <v>407</v>
      </c>
      <c r="C715" s="9" t="s">
        <v>480</v>
      </c>
      <c r="D715" s="9" t="s">
        <v>505</v>
      </c>
      <c r="E715" s="18">
        <v>600</v>
      </c>
      <c r="F715" s="84">
        <v>2127.8000000000002</v>
      </c>
      <c r="G715" s="84">
        <v>2126</v>
      </c>
    </row>
    <row r="716" spans="1:7" ht="75" outlineLevel="1" x14ac:dyDescent="0.25">
      <c r="A716" s="11" t="s">
        <v>506</v>
      </c>
      <c r="B716" s="9" t="s">
        <v>407</v>
      </c>
      <c r="C716" s="9" t="s">
        <v>480</v>
      </c>
      <c r="D716" s="9" t="s">
        <v>428</v>
      </c>
      <c r="E716" s="10"/>
      <c r="F716" s="79">
        <f t="shared" ref="F716:G716" si="322">F717+F728</f>
        <v>158313.9</v>
      </c>
      <c r="G716" s="79">
        <f t="shared" si="322"/>
        <v>158141.99999999997</v>
      </c>
    </row>
    <row r="717" spans="1:7" ht="30" outlineLevel="1" x14ac:dyDescent="0.25">
      <c r="A717" s="11" t="s">
        <v>507</v>
      </c>
      <c r="B717" s="9" t="s">
        <v>407</v>
      </c>
      <c r="C717" s="9" t="s">
        <v>480</v>
      </c>
      <c r="D717" s="9" t="s">
        <v>508</v>
      </c>
      <c r="E717" s="10"/>
      <c r="F717" s="79">
        <f t="shared" ref="F717:G717" si="323">F718+F723</f>
        <v>157111</v>
      </c>
      <c r="G717" s="79">
        <f t="shared" si="323"/>
        <v>156975.19999999998</v>
      </c>
    </row>
    <row r="718" spans="1:7" ht="60" outlineLevel="1" x14ac:dyDescent="0.25">
      <c r="A718" s="12" t="s">
        <v>42</v>
      </c>
      <c r="B718" s="9" t="s">
        <v>407</v>
      </c>
      <c r="C718" s="9" t="s">
        <v>480</v>
      </c>
      <c r="D718" s="9" t="s">
        <v>509</v>
      </c>
      <c r="E718" s="10"/>
      <c r="F718" s="79">
        <f t="shared" ref="F718:G718" si="324">F719+F720+F721+F722</f>
        <v>49164.899999999994</v>
      </c>
      <c r="G718" s="79">
        <f t="shared" si="324"/>
        <v>49076.7</v>
      </c>
    </row>
    <row r="719" spans="1:7" ht="90" outlineLevel="1" x14ac:dyDescent="0.25">
      <c r="A719" s="11" t="s">
        <v>15</v>
      </c>
      <c r="B719" s="9" t="s">
        <v>407</v>
      </c>
      <c r="C719" s="9" t="s">
        <v>480</v>
      </c>
      <c r="D719" s="9" t="s">
        <v>509</v>
      </c>
      <c r="E719" s="10">
        <v>100</v>
      </c>
      <c r="F719" s="84">
        <v>47954.2</v>
      </c>
      <c r="G719" s="84">
        <v>47891</v>
      </c>
    </row>
    <row r="720" spans="1:7" ht="45" outlineLevel="1" x14ac:dyDescent="0.25">
      <c r="A720" s="11" t="s">
        <v>18</v>
      </c>
      <c r="B720" s="9" t="s">
        <v>407</v>
      </c>
      <c r="C720" s="9" t="s">
        <v>480</v>
      </c>
      <c r="D720" s="9" t="s">
        <v>509</v>
      </c>
      <c r="E720" s="10">
        <v>200</v>
      </c>
      <c r="F720" s="84">
        <v>1160.7</v>
      </c>
      <c r="G720" s="84">
        <v>1160.7</v>
      </c>
    </row>
    <row r="721" spans="1:7" ht="30" outlineLevel="1" x14ac:dyDescent="0.25">
      <c r="A721" s="11" t="s">
        <v>25</v>
      </c>
      <c r="B721" s="9" t="s">
        <v>407</v>
      </c>
      <c r="C721" s="9" t="s">
        <v>480</v>
      </c>
      <c r="D721" s="9" t="s">
        <v>509</v>
      </c>
      <c r="E721" s="10">
        <v>300</v>
      </c>
      <c r="F721" s="84">
        <v>40</v>
      </c>
      <c r="G721" s="84">
        <v>15</v>
      </c>
    </row>
    <row r="722" spans="1:7" outlineLevel="1" x14ac:dyDescent="0.25">
      <c r="A722" s="12" t="s">
        <v>44</v>
      </c>
      <c r="B722" s="9" t="s">
        <v>407</v>
      </c>
      <c r="C722" s="9" t="s">
        <v>480</v>
      </c>
      <c r="D722" s="9" t="s">
        <v>509</v>
      </c>
      <c r="E722" s="10">
        <v>800</v>
      </c>
      <c r="F722" s="84">
        <v>10</v>
      </c>
      <c r="G722" s="84">
        <v>10</v>
      </c>
    </row>
    <row r="723" spans="1:7" ht="60" outlineLevel="1" x14ac:dyDescent="0.25">
      <c r="A723" s="12" t="s">
        <v>66</v>
      </c>
      <c r="B723" s="9" t="s">
        <v>407</v>
      </c>
      <c r="C723" s="9" t="s">
        <v>480</v>
      </c>
      <c r="D723" s="9" t="s">
        <v>510</v>
      </c>
      <c r="E723" s="10"/>
      <c r="F723" s="79">
        <f t="shared" ref="F723:G723" si="325">F724+F725+F726+F727</f>
        <v>107946.09999999999</v>
      </c>
      <c r="G723" s="79">
        <f t="shared" si="325"/>
        <v>107898.49999999999</v>
      </c>
    </row>
    <row r="724" spans="1:7" ht="90" outlineLevel="1" x14ac:dyDescent="0.25">
      <c r="A724" s="11" t="s">
        <v>15</v>
      </c>
      <c r="B724" s="9" t="s">
        <v>407</v>
      </c>
      <c r="C724" s="9" t="s">
        <v>480</v>
      </c>
      <c r="D724" s="9" t="s">
        <v>510</v>
      </c>
      <c r="E724" s="10">
        <v>100</v>
      </c>
      <c r="F724" s="84">
        <v>96142.8</v>
      </c>
      <c r="G724" s="84">
        <v>96095.2</v>
      </c>
    </row>
    <row r="725" spans="1:7" ht="45" outlineLevel="1" x14ac:dyDescent="0.25">
      <c r="A725" s="11" t="s">
        <v>18</v>
      </c>
      <c r="B725" s="9" t="s">
        <v>407</v>
      </c>
      <c r="C725" s="9" t="s">
        <v>480</v>
      </c>
      <c r="D725" s="9" t="s">
        <v>510</v>
      </c>
      <c r="E725" s="10">
        <v>200</v>
      </c>
      <c r="F725" s="84">
        <v>3201.2</v>
      </c>
      <c r="G725" s="84">
        <v>3201.2</v>
      </c>
    </row>
    <row r="726" spans="1:7" ht="45" outlineLevel="1" x14ac:dyDescent="0.25">
      <c r="A726" s="11" t="s">
        <v>222</v>
      </c>
      <c r="B726" s="9" t="s">
        <v>407</v>
      </c>
      <c r="C726" s="9" t="s">
        <v>480</v>
      </c>
      <c r="D726" s="9" t="s">
        <v>510</v>
      </c>
      <c r="E726" s="10">
        <v>600</v>
      </c>
      <c r="F726" s="84">
        <v>8600.4</v>
      </c>
      <c r="G726" s="84">
        <v>8600.4</v>
      </c>
    </row>
    <row r="727" spans="1:7" outlineLevel="1" x14ac:dyDescent="0.25">
      <c r="A727" s="12" t="s">
        <v>44</v>
      </c>
      <c r="B727" s="9" t="s">
        <v>407</v>
      </c>
      <c r="C727" s="9" t="s">
        <v>480</v>
      </c>
      <c r="D727" s="9" t="s">
        <v>510</v>
      </c>
      <c r="E727" s="10">
        <v>800</v>
      </c>
      <c r="F727" s="84">
        <v>1.7</v>
      </c>
      <c r="G727" s="84">
        <v>1.7</v>
      </c>
    </row>
    <row r="728" spans="1:7" ht="60" outlineLevel="1" x14ac:dyDescent="0.25">
      <c r="A728" s="29" t="s">
        <v>511</v>
      </c>
      <c r="B728" s="9" t="s">
        <v>407</v>
      </c>
      <c r="C728" s="9" t="s">
        <v>480</v>
      </c>
      <c r="D728" s="9" t="s">
        <v>430</v>
      </c>
      <c r="E728" s="10"/>
      <c r="F728" s="79">
        <f t="shared" ref="F728:G729" si="326">F729</f>
        <v>1202.9000000000001</v>
      </c>
      <c r="G728" s="79">
        <f t="shared" si="326"/>
        <v>1166.8000000000002</v>
      </c>
    </row>
    <row r="729" spans="1:7" ht="45" outlineLevel="1" x14ac:dyDescent="0.25">
      <c r="A729" s="29" t="s">
        <v>469</v>
      </c>
      <c r="B729" s="9" t="s">
        <v>407</v>
      </c>
      <c r="C729" s="9" t="s">
        <v>480</v>
      </c>
      <c r="D729" s="9" t="s">
        <v>470</v>
      </c>
      <c r="E729" s="10"/>
      <c r="F729" s="79">
        <f t="shared" si="326"/>
        <v>1202.9000000000001</v>
      </c>
      <c r="G729" s="79">
        <f t="shared" si="326"/>
        <v>1166.8000000000002</v>
      </c>
    </row>
    <row r="730" spans="1:7" ht="45" outlineLevel="1" x14ac:dyDescent="0.25">
      <c r="A730" s="11" t="s">
        <v>222</v>
      </c>
      <c r="B730" s="9" t="s">
        <v>407</v>
      </c>
      <c r="C730" s="9" t="s">
        <v>480</v>
      </c>
      <c r="D730" s="9" t="s">
        <v>470</v>
      </c>
      <c r="E730" s="10">
        <v>600</v>
      </c>
      <c r="F730" s="84">
        <v>1202.9000000000001</v>
      </c>
      <c r="G730" s="84">
        <f>1166.9-0.1</f>
        <v>1166.8000000000002</v>
      </c>
    </row>
    <row r="731" spans="1:7" outlineLevel="1" x14ac:dyDescent="0.25">
      <c r="A731" s="11" t="s">
        <v>26</v>
      </c>
      <c r="B731" s="9" t="s">
        <v>407</v>
      </c>
      <c r="C731" s="9" t="s">
        <v>27</v>
      </c>
      <c r="D731" s="9"/>
      <c r="E731" s="10"/>
      <c r="F731" s="79">
        <f t="shared" ref="F731:G732" si="327">F732</f>
        <v>203309</v>
      </c>
      <c r="G731" s="79">
        <f t="shared" si="327"/>
        <v>202860.5</v>
      </c>
    </row>
    <row r="732" spans="1:7" outlineLevel="1" x14ac:dyDescent="0.25">
      <c r="A732" s="11" t="s">
        <v>237</v>
      </c>
      <c r="B732" s="9" t="s">
        <v>407</v>
      </c>
      <c r="C732" s="9" t="s">
        <v>238</v>
      </c>
      <c r="D732" s="9"/>
      <c r="E732" s="9"/>
      <c r="F732" s="79">
        <f t="shared" si="327"/>
        <v>203309</v>
      </c>
      <c r="G732" s="79">
        <f t="shared" si="327"/>
        <v>202860.5</v>
      </c>
    </row>
    <row r="733" spans="1:7" ht="30" outlineLevel="1" x14ac:dyDescent="0.25">
      <c r="A733" s="11" t="s">
        <v>410</v>
      </c>
      <c r="B733" s="9" t="s">
        <v>407</v>
      </c>
      <c r="C733" s="9" t="s">
        <v>238</v>
      </c>
      <c r="D733" s="9" t="s">
        <v>411</v>
      </c>
      <c r="E733" s="9"/>
      <c r="F733" s="79">
        <f t="shared" ref="F733:G733" si="328">F734+F740</f>
        <v>203309</v>
      </c>
      <c r="G733" s="79">
        <f t="shared" si="328"/>
        <v>202860.5</v>
      </c>
    </row>
    <row r="734" spans="1:7" ht="45" outlineLevel="1" x14ac:dyDescent="0.25">
      <c r="A734" s="12" t="s">
        <v>412</v>
      </c>
      <c r="B734" s="9" t="s">
        <v>407</v>
      </c>
      <c r="C734" s="9" t="s">
        <v>238</v>
      </c>
      <c r="D734" s="9" t="s">
        <v>413</v>
      </c>
      <c r="E734" s="9"/>
      <c r="F734" s="79">
        <f t="shared" ref="F734:G735" si="329">F735</f>
        <v>147490.9</v>
      </c>
      <c r="G734" s="79">
        <f t="shared" si="329"/>
        <v>147232.6</v>
      </c>
    </row>
    <row r="735" spans="1:7" ht="60" outlineLevel="1" x14ac:dyDescent="0.25">
      <c r="A735" s="12" t="s">
        <v>414</v>
      </c>
      <c r="B735" s="9" t="s">
        <v>407</v>
      </c>
      <c r="C735" s="9" t="s">
        <v>238</v>
      </c>
      <c r="D735" s="9" t="s">
        <v>415</v>
      </c>
      <c r="E735" s="9"/>
      <c r="F735" s="79">
        <f t="shared" si="329"/>
        <v>147490.9</v>
      </c>
      <c r="G735" s="79">
        <f t="shared" si="329"/>
        <v>147232.6</v>
      </c>
    </row>
    <row r="736" spans="1:7" ht="75" customHeight="1" outlineLevel="1" x14ac:dyDescent="0.25">
      <c r="A736" s="12" t="s">
        <v>481</v>
      </c>
      <c r="B736" s="9" t="s">
        <v>407</v>
      </c>
      <c r="C736" s="9" t="s">
        <v>238</v>
      </c>
      <c r="D736" s="9" t="s">
        <v>482</v>
      </c>
      <c r="E736" s="10"/>
      <c r="F736" s="79">
        <f t="shared" ref="F736:G736" si="330">F737+F738+F739</f>
        <v>147490.9</v>
      </c>
      <c r="G736" s="79">
        <f t="shared" si="330"/>
        <v>147232.6</v>
      </c>
    </row>
    <row r="737" spans="1:7" ht="45" outlineLevel="1" x14ac:dyDescent="0.25">
      <c r="A737" s="14" t="s">
        <v>18</v>
      </c>
      <c r="B737" s="9" t="s">
        <v>407</v>
      </c>
      <c r="C737" s="9" t="s">
        <v>238</v>
      </c>
      <c r="D737" s="9" t="s">
        <v>482</v>
      </c>
      <c r="E737" s="10">
        <v>200</v>
      </c>
      <c r="F737" s="84">
        <v>16.600000000000001</v>
      </c>
      <c r="G737" s="84">
        <v>16.600000000000001</v>
      </c>
    </row>
    <row r="738" spans="1:7" ht="30" outlineLevel="1" x14ac:dyDescent="0.25">
      <c r="A738" s="14" t="s">
        <v>25</v>
      </c>
      <c r="B738" s="9" t="s">
        <v>407</v>
      </c>
      <c r="C738" s="9" t="s">
        <v>238</v>
      </c>
      <c r="D738" s="9" t="s">
        <v>482</v>
      </c>
      <c r="E738" s="10">
        <v>300</v>
      </c>
      <c r="F738" s="84">
        <v>2223</v>
      </c>
      <c r="G738" s="84">
        <v>1990.1</v>
      </c>
    </row>
    <row r="739" spans="1:7" ht="45" outlineLevel="1" x14ac:dyDescent="0.25">
      <c r="A739" s="11" t="s">
        <v>222</v>
      </c>
      <c r="B739" s="9" t="s">
        <v>407</v>
      </c>
      <c r="C739" s="9" t="s">
        <v>238</v>
      </c>
      <c r="D739" s="9" t="s">
        <v>482</v>
      </c>
      <c r="E739" s="10">
        <v>600</v>
      </c>
      <c r="F739" s="84">
        <v>145251.29999999999</v>
      </c>
      <c r="G739" s="84">
        <v>145225.9</v>
      </c>
    </row>
    <row r="740" spans="1:7" ht="30" outlineLevel="1" x14ac:dyDescent="0.25">
      <c r="A740" s="12" t="s">
        <v>484</v>
      </c>
      <c r="B740" s="9" t="s">
        <v>407</v>
      </c>
      <c r="C740" s="9" t="s">
        <v>238</v>
      </c>
      <c r="D740" s="9" t="s">
        <v>485</v>
      </c>
      <c r="E740" s="9"/>
      <c r="F740" s="79">
        <f t="shared" ref="F740:G740" si="331">F741</f>
        <v>55818.1</v>
      </c>
      <c r="G740" s="79">
        <f t="shared" si="331"/>
        <v>55627.9</v>
      </c>
    </row>
    <row r="741" spans="1:7" ht="60" outlineLevel="1" x14ac:dyDescent="0.25">
      <c r="A741" s="30" t="s">
        <v>486</v>
      </c>
      <c r="B741" s="9" t="s">
        <v>407</v>
      </c>
      <c r="C741" s="9" t="s">
        <v>238</v>
      </c>
      <c r="D741" s="9" t="s">
        <v>487</v>
      </c>
      <c r="E741" s="9"/>
      <c r="F741" s="79">
        <f t="shared" ref="F741:G741" si="332">F742+F745+F748</f>
        <v>55818.1</v>
      </c>
      <c r="G741" s="79">
        <f t="shared" si="332"/>
        <v>55627.9</v>
      </c>
    </row>
    <row r="742" spans="1:7" ht="75" outlineLevel="1" x14ac:dyDescent="0.25">
      <c r="A742" s="11" t="s">
        <v>488</v>
      </c>
      <c r="B742" s="9" t="s">
        <v>407</v>
      </c>
      <c r="C742" s="9" t="s">
        <v>238</v>
      </c>
      <c r="D742" s="9" t="s">
        <v>489</v>
      </c>
      <c r="E742" s="10"/>
      <c r="F742" s="79">
        <f t="shared" ref="F742:G742" si="333">F743+F744</f>
        <v>4850.5</v>
      </c>
      <c r="G742" s="79">
        <f t="shared" si="333"/>
        <v>4850.5</v>
      </c>
    </row>
    <row r="743" spans="1:7" ht="45" outlineLevel="1" x14ac:dyDescent="0.25">
      <c r="A743" s="11" t="s">
        <v>18</v>
      </c>
      <c r="B743" s="9" t="s">
        <v>407</v>
      </c>
      <c r="C743" s="9" t="s">
        <v>238</v>
      </c>
      <c r="D743" s="9" t="s">
        <v>489</v>
      </c>
      <c r="E743" s="10">
        <v>200</v>
      </c>
      <c r="F743" s="84">
        <v>43</v>
      </c>
      <c r="G743" s="84">
        <v>43</v>
      </c>
    </row>
    <row r="744" spans="1:7" ht="30" outlineLevel="1" x14ac:dyDescent="0.25">
      <c r="A744" s="11" t="s">
        <v>25</v>
      </c>
      <c r="B744" s="9" t="s">
        <v>407</v>
      </c>
      <c r="C744" s="9" t="s">
        <v>238</v>
      </c>
      <c r="D744" s="9" t="s">
        <v>489</v>
      </c>
      <c r="E744" s="10">
        <v>300</v>
      </c>
      <c r="F744" s="84">
        <v>4807.5</v>
      </c>
      <c r="G744" s="84">
        <v>4807.5</v>
      </c>
    </row>
    <row r="745" spans="1:7" ht="120" outlineLevel="1" x14ac:dyDescent="0.25">
      <c r="A745" s="11" t="s">
        <v>490</v>
      </c>
      <c r="B745" s="9" t="s">
        <v>407</v>
      </c>
      <c r="C745" s="9" t="s">
        <v>238</v>
      </c>
      <c r="D745" s="9" t="s">
        <v>491</v>
      </c>
      <c r="E745" s="10"/>
      <c r="F745" s="79">
        <f t="shared" ref="F745:G745" si="334">F746+F747</f>
        <v>277</v>
      </c>
      <c r="G745" s="79">
        <f t="shared" si="334"/>
        <v>274.8</v>
      </c>
    </row>
    <row r="746" spans="1:7" ht="45" outlineLevel="1" x14ac:dyDescent="0.25">
      <c r="A746" s="11" t="s">
        <v>18</v>
      </c>
      <c r="B746" s="9" t="s">
        <v>407</v>
      </c>
      <c r="C746" s="9" t="s">
        <v>238</v>
      </c>
      <c r="D746" s="9" t="s">
        <v>491</v>
      </c>
      <c r="E746" s="10">
        <v>200</v>
      </c>
      <c r="F746" s="84">
        <v>2.7</v>
      </c>
      <c r="G746" s="84">
        <v>2.7</v>
      </c>
    </row>
    <row r="747" spans="1:7" ht="30" outlineLevel="1" x14ac:dyDescent="0.25">
      <c r="A747" s="11" t="s">
        <v>25</v>
      </c>
      <c r="B747" s="9" t="s">
        <v>407</v>
      </c>
      <c r="C747" s="9" t="s">
        <v>238</v>
      </c>
      <c r="D747" s="9" t="s">
        <v>491</v>
      </c>
      <c r="E747" s="10">
        <v>300</v>
      </c>
      <c r="F747" s="84">
        <v>274.3</v>
      </c>
      <c r="G747" s="84">
        <v>272.10000000000002</v>
      </c>
    </row>
    <row r="748" spans="1:7" ht="106.5" customHeight="1" outlineLevel="1" x14ac:dyDescent="0.25">
      <c r="A748" s="11" t="s">
        <v>494</v>
      </c>
      <c r="B748" s="9" t="s">
        <v>407</v>
      </c>
      <c r="C748" s="9" t="s">
        <v>238</v>
      </c>
      <c r="D748" s="9" t="s">
        <v>495</v>
      </c>
      <c r="E748" s="10"/>
      <c r="F748" s="79">
        <f t="shared" ref="F748:G748" si="335">F749+F750</f>
        <v>50690.6</v>
      </c>
      <c r="G748" s="79">
        <f t="shared" si="335"/>
        <v>50502.6</v>
      </c>
    </row>
    <row r="749" spans="1:7" ht="45" outlineLevel="1" x14ac:dyDescent="0.25">
      <c r="A749" s="11" t="s">
        <v>18</v>
      </c>
      <c r="B749" s="9" t="s">
        <v>407</v>
      </c>
      <c r="C749" s="9" t="s">
        <v>238</v>
      </c>
      <c r="D749" s="9" t="s">
        <v>495</v>
      </c>
      <c r="E749" s="10">
        <v>200</v>
      </c>
      <c r="F749" s="84">
        <v>382.2</v>
      </c>
      <c r="G749" s="84">
        <v>382.2</v>
      </c>
    </row>
    <row r="750" spans="1:7" ht="30" outlineLevel="1" x14ac:dyDescent="0.25">
      <c r="A750" s="11" t="s">
        <v>25</v>
      </c>
      <c r="B750" s="9" t="s">
        <v>407</v>
      </c>
      <c r="C750" s="9" t="s">
        <v>238</v>
      </c>
      <c r="D750" s="9" t="s">
        <v>495</v>
      </c>
      <c r="E750" s="10">
        <v>300</v>
      </c>
      <c r="F750" s="84">
        <v>50308.4</v>
      </c>
      <c r="G750" s="84">
        <v>50120.4</v>
      </c>
    </row>
    <row r="751" spans="1:7" outlineLevel="1" x14ac:dyDescent="0.25">
      <c r="A751" s="14" t="s">
        <v>247</v>
      </c>
      <c r="B751" s="9" t="s">
        <v>407</v>
      </c>
      <c r="C751" s="9" t="s">
        <v>248</v>
      </c>
      <c r="D751" s="9"/>
      <c r="E751" s="10"/>
      <c r="F751" s="79">
        <f t="shared" ref="F751:G751" si="336">F752</f>
        <v>173359.1</v>
      </c>
      <c r="G751" s="79">
        <f t="shared" si="336"/>
        <v>167805.6</v>
      </c>
    </row>
    <row r="752" spans="1:7" outlineLevel="1" x14ac:dyDescent="0.25">
      <c r="A752" s="14" t="s">
        <v>275</v>
      </c>
      <c r="B752" s="9" t="s">
        <v>407</v>
      </c>
      <c r="C752" s="9" t="s">
        <v>276</v>
      </c>
      <c r="D752" s="9"/>
      <c r="E752" s="10"/>
      <c r="F752" s="79">
        <f t="shared" ref="F752:G752" si="337">F753+F756</f>
        <v>173359.1</v>
      </c>
      <c r="G752" s="79">
        <f t="shared" si="337"/>
        <v>167805.6</v>
      </c>
    </row>
    <row r="753" spans="1:7" outlineLevel="1" x14ac:dyDescent="0.25">
      <c r="A753" s="75" t="s">
        <v>11</v>
      </c>
      <c r="B753" s="59" t="s">
        <v>407</v>
      </c>
      <c r="C753" s="9" t="s">
        <v>276</v>
      </c>
      <c r="D753" s="59" t="s">
        <v>12</v>
      </c>
      <c r="E753" s="60"/>
      <c r="F753" s="79">
        <f t="shared" ref="F753:G754" si="338">F754</f>
        <v>12683.6</v>
      </c>
      <c r="G753" s="79">
        <f t="shared" si="338"/>
        <v>12683.6</v>
      </c>
    </row>
    <row r="754" spans="1:7" ht="30" outlineLevel="1" x14ac:dyDescent="0.25">
      <c r="A754" s="75" t="s">
        <v>294</v>
      </c>
      <c r="B754" s="59" t="s">
        <v>407</v>
      </c>
      <c r="C754" s="9" t="s">
        <v>276</v>
      </c>
      <c r="D754" s="59" t="s">
        <v>295</v>
      </c>
      <c r="E754" s="60"/>
      <c r="F754" s="79">
        <f t="shared" si="338"/>
        <v>12683.6</v>
      </c>
      <c r="G754" s="79">
        <f t="shared" si="338"/>
        <v>12683.6</v>
      </c>
    </row>
    <row r="755" spans="1:7" ht="45" outlineLevel="1" x14ac:dyDescent="0.25">
      <c r="A755" s="75" t="s">
        <v>222</v>
      </c>
      <c r="B755" s="59" t="s">
        <v>407</v>
      </c>
      <c r="C755" s="9" t="s">
        <v>276</v>
      </c>
      <c r="D755" s="59" t="s">
        <v>295</v>
      </c>
      <c r="E755" s="69">
        <v>600</v>
      </c>
      <c r="F755" s="84">
        <v>12683.6</v>
      </c>
      <c r="G755" s="84">
        <v>12683.6</v>
      </c>
    </row>
    <row r="756" spans="1:7" ht="30" outlineLevel="1" x14ac:dyDescent="0.25">
      <c r="A756" s="11" t="s">
        <v>410</v>
      </c>
      <c r="B756" s="9" t="s">
        <v>407</v>
      </c>
      <c r="C756" s="9" t="s">
        <v>276</v>
      </c>
      <c r="D756" s="9" t="s">
        <v>411</v>
      </c>
      <c r="E756" s="10"/>
      <c r="F756" s="79">
        <f t="shared" ref="F756:G756" si="339">F757+F766</f>
        <v>160675.5</v>
      </c>
      <c r="G756" s="79">
        <f t="shared" si="339"/>
        <v>155122</v>
      </c>
    </row>
    <row r="757" spans="1:7" ht="45" outlineLevel="1" x14ac:dyDescent="0.25">
      <c r="A757" s="12" t="s">
        <v>412</v>
      </c>
      <c r="B757" s="9" t="s">
        <v>407</v>
      </c>
      <c r="C757" s="9" t="s">
        <v>276</v>
      </c>
      <c r="D757" s="9" t="s">
        <v>413</v>
      </c>
      <c r="E757" s="10"/>
      <c r="F757" s="79">
        <f t="shared" ref="F757:G757" si="340">F758+F763</f>
        <v>160644</v>
      </c>
      <c r="G757" s="79">
        <f t="shared" si="340"/>
        <v>155122</v>
      </c>
    </row>
    <row r="758" spans="1:7" ht="60" outlineLevel="1" x14ac:dyDescent="0.25">
      <c r="A758" s="12" t="s">
        <v>414</v>
      </c>
      <c r="B758" s="9" t="s">
        <v>407</v>
      </c>
      <c r="C758" s="9" t="s">
        <v>276</v>
      </c>
      <c r="D758" s="9" t="s">
        <v>415</v>
      </c>
      <c r="E758" s="10"/>
      <c r="F758" s="79">
        <f t="shared" ref="F758:G758" si="341">F759+F761</f>
        <v>159892.5</v>
      </c>
      <c r="G758" s="79">
        <f t="shared" si="341"/>
        <v>154370.5</v>
      </c>
    </row>
    <row r="759" spans="1:7" ht="60" outlineLevel="1" x14ac:dyDescent="0.25">
      <c r="A759" s="12" t="s">
        <v>66</v>
      </c>
      <c r="B759" s="9" t="s">
        <v>407</v>
      </c>
      <c r="C759" s="9" t="s">
        <v>276</v>
      </c>
      <c r="D759" s="9" t="s">
        <v>416</v>
      </c>
      <c r="E759" s="10"/>
      <c r="F759" s="79">
        <f t="shared" ref="F759:G759" si="342">F760</f>
        <v>159600.9</v>
      </c>
      <c r="G759" s="79">
        <f t="shared" si="342"/>
        <v>154078.9</v>
      </c>
    </row>
    <row r="760" spans="1:7" ht="45" outlineLevel="1" x14ac:dyDescent="0.25">
      <c r="A760" s="14" t="s">
        <v>222</v>
      </c>
      <c r="B760" s="9" t="s">
        <v>407</v>
      </c>
      <c r="C760" s="9" t="s">
        <v>276</v>
      </c>
      <c r="D760" s="9" t="s">
        <v>416</v>
      </c>
      <c r="E760" s="10">
        <v>600</v>
      </c>
      <c r="F760" s="84">
        <v>159600.9</v>
      </c>
      <c r="G760" s="84">
        <v>154078.9</v>
      </c>
    </row>
    <row r="761" spans="1:7" ht="75" outlineLevel="1" x14ac:dyDescent="0.25">
      <c r="A761" s="14" t="s">
        <v>418</v>
      </c>
      <c r="B761" s="9" t="s">
        <v>407</v>
      </c>
      <c r="C761" s="9" t="s">
        <v>276</v>
      </c>
      <c r="D761" s="9" t="s">
        <v>419</v>
      </c>
      <c r="E761" s="34"/>
      <c r="F761" s="79">
        <f t="shared" ref="F761:G761" si="343">F762</f>
        <v>291.60000000000002</v>
      </c>
      <c r="G761" s="79">
        <f t="shared" si="343"/>
        <v>291.60000000000002</v>
      </c>
    </row>
    <row r="762" spans="1:7" ht="45" outlineLevel="1" x14ac:dyDescent="0.25">
      <c r="A762" s="14" t="s">
        <v>222</v>
      </c>
      <c r="B762" s="9" t="s">
        <v>407</v>
      </c>
      <c r="C762" s="9" t="s">
        <v>276</v>
      </c>
      <c r="D762" s="9" t="s">
        <v>419</v>
      </c>
      <c r="E762" s="10">
        <v>600</v>
      </c>
      <c r="F762" s="84">
        <v>291.60000000000002</v>
      </c>
      <c r="G762" s="84">
        <v>291.60000000000002</v>
      </c>
    </row>
    <row r="763" spans="1:7" ht="30" outlineLevel="1" x14ac:dyDescent="0.25">
      <c r="A763" s="14" t="s">
        <v>512</v>
      </c>
      <c r="B763" s="9" t="s">
        <v>407</v>
      </c>
      <c r="C763" s="9" t="s">
        <v>276</v>
      </c>
      <c r="D763" s="9" t="s">
        <v>513</v>
      </c>
      <c r="E763" s="10"/>
      <c r="F763" s="79">
        <f t="shared" ref="F763:G764" si="344">F764</f>
        <v>751.5</v>
      </c>
      <c r="G763" s="79">
        <f t="shared" si="344"/>
        <v>751.5</v>
      </c>
    </row>
    <row r="764" spans="1:7" ht="45" outlineLevel="1" x14ac:dyDescent="0.25">
      <c r="A764" s="14" t="s">
        <v>514</v>
      </c>
      <c r="B764" s="9" t="s">
        <v>407</v>
      </c>
      <c r="C764" s="9" t="s">
        <v>276</v>
      </c>
      <c r="D764" s="9" t="s">
        <v>515</v>
      </c>
      <c r="E764" s="10"/>
      <c r="F764" s="79">
        <f t="shared" si="344"/>
        <v>751.5</v>
      </c>
      <c r="G764" s="79">
        <f t="shared" si="344"/>
        <v>751.5</v>
      </c>
    </row>
    <row r="765" spans="1:7" ht="45" outlineLevel="1" x14ac:dyDescent="0.25">
      <c r="A765" s="14" t="s">
        <v>222</v>
      </c>
      <c r="B765" s="9" t="s">
        <v>407</v>
      </c>
      <c r="C765" s="9" t="s">
        <v>276</v>
      </c>
      <c r="D765" s="9" t="s">
        <v>515</v>
      </c>
      <c r="E765" s="10">
        <v>600</v>
      </c>
      <c r="F765" s="84">
        <v>751.5</v>
      </c>
      <c r="G765" s="84">
        <v>751.5</v>
      </c>
    </row>
    <row r="766" spans="1:7" ht="75" outlineLevel="1" x14ac:dyDescent="0.25">
      <c r="A766" s="39" t="s">
        <v>427</v>
      </c>
      <c r="B766" s="40" t="s">
        <v>407</v>
      </c>
      <c r="C766" s="41">
        <v>1103</v>
      </c>
      <c r="D766" s="40" t="s">
        <v>428</v>
      </c>
      <c r="E766" s="41"/>
      <c r="F766" s="79">
        <f t="shared" ref="F766:G768" si="345">F767</f>
        <v>31.5</v>
      </c>
      <c r="G766" s="79">
        <f t="shared" si="345"/>
        <v>0</v>
      </c>
    </row>
    <row r="767" spans="1:7" ht="60" outlineLevel="1" x14ac:dyDescent="0.25">
      <c r="A767" s="42" t="s">
        <v>429</v>
      </c>
      <c r="B767" s="40" t="s">
        <v>407</v>
      </c>
      <c r="C767" s="41">
        <v>1103</v>
      </c>
      <c r="D767" s="40" t="s">
        <v>430</v>
      </c>
      <c r="E767" s="41"/>
      <c r="F767" s="79">
        <f t="shared" si="345"/>
        <v>31.5</v>
      </c>
      <c r="G767" s="79">
        <f t="shared" si="345"/>
        <v>0</v>
      </c>
    </row>
    <row r="768" spans="1:7" ht="45" outlineLevel="1" x14ac:dyDescent="0.25">
      <c r="A768" s="43" t="s">
        <v>431</v>
      </c>
      <c r="B768" s="40" t="s">
        <v>407</v>
      </c>
      <c r="C768" s="41">
        <v>1103</v>
      </c>
      <c r="D768" s="40" t="s">
        <v>432</v>
      </c>
      <c r="E768" s="41"/>
      <c r="F768" s="79">
        <f t="shared" si="345"/>
        <v>31.5</v>
      </c>
      <c r="G768" s="79">
        <f t="shared" si="345"/>
        <v>0</v>
      </c>
    </row>
    <row r="769" spans="1:7" ht="45" outlineLevel="1" x14ac:dyDescent="0.25">
      <c r="A769" s="11" t="s">
        <v>222</v>
      </c>
      <c r="B769" s="40" t="s">
        <v>407</v>
      </c>
      <c r="C769" s="41">
        <v>1103</v>
      </c>
      <c r="D769" s="40" t="s">
        <v>432</v>
      </c>
      <c r="E769" s="41">
        <v>600</v>
      </c>
      <c r="F769" s="84">
        <v>31.5</v>
      </c>
      <c r="G769" s="84">
        <v>0</v>
      </c>
    </row>
    <row r="770" spans="1:7" ht="32.25" customHeight="1" x14ac:dyDescent="0.25">
      <c r="A770" s="7" t="s">
        <v>516</v>
      </c>
      <c r="B770" s="8" t="s">
        <v>517</v>
      </c>
      <c r="C770" s="9" t="s">
        <v>35</v>
      </c>
      <c r="D770" s="8"/>
      <c r="E770" s="10"/>
      <c r="F770" s="83">
        <f t="shared" ref="F770:G770" si="346">F771+F781+F788</f>
        <v>711153</v>
      </c>
      <c r="G770" s="83">
        <f t="shared" si="346"/>
        <v>679778.20000000007</v>
      </c>
    </row>
    <row r="771" spans="1:7" outlineLevel="1" x14ac:dyDescent="0.25">
      <c r="A771" s="11" t="s">
        <v>159</v>
      </c>
      <c r="B771" s="9" t="s">
        <v>517</v>
      </c>
      <c r="C771" s="9" t="s">
        <v>160</v>
      </c>
      <c r="D771" s="8"/>
      <c r="E771" s="10"/>
      <c r="F771" s="79">
        <f t="shared" ref="F771:G773" si="347">F772</f>
        <v>31002.6</v>
      </c>
      <c r="G771" s="79">
        <f t="shared" si="347"/>
        <v>2102.6</v>
      </c>
    </row>
    <row r="772" spans="1:7" outlineLevel="1" x14ac:dyDescent="0.25">
      <c r="A772" s="11" t="s">
        <v>185</v>
      </c>
      <c r="B772" s="9" t="s">
        <v>517</v>
      </c>
      <c r="C772" s="9" t="s">
        <v>186</v>
      </c>
      <c r="D772" s="8"/>
      <c r="E772" s="10"/>
      <c r="F772" s="79">
        <f t="shared" si="347"/>
        <v>31002.6</v>
      </c>
      <c r="G772" s="79">
        <f t="shared" si="347"/>
        <v>2102.6</v>
      </c>
    </row>
    <row r="773" spans="1:7" ht="90" outlineLevel="1" x14ac:dyDescent="0.25">
      <c r="A773" s="11" t="s">
        <v>187</v>
      </c>
      <c r="B773" s="9" t="s">
        <v>517</v>
      </c>
      <c r="C773" s="9" t="s">
        <v>186</v>
      </c>
      <c r="D773" s="9" t="s">
        <v>164</v>
      </c>
      <c r="E773" s="10"/>
      <c r="F773" s="79">
        <f t="shared" si="347"/>
        <v>31002.6</v>
      </c>
      <c r="G773" s="79">
        <f t="shared" si="347"/>
        <v>2102.6</v>
      </c>
    </row>
    <row r="774" spans="1:7" ht="30" outlineLevel="1" x14ac:dyDescent="0.25">
      <c r="A774" s="11" t="s">
        <v>188</v>
      </c>
      <c r="B774" s="9" t="s">
        <v>517</v>
      </c>
      <c r="C774" s="9" t="s">
        <v>186</v>
      </c>
      <c r="D774" s="9" t="s">
        <v>189</v>
      </c>
      <c r="E774" s="10"/>
      <c r="F774" s="79">
        <f t="shared" ref="F774:G774" si="348">F775+F778</f>
        <v>31002.6</v>
      </c>
      <c r="G774" s="79">
        <f t="shared" si="348"/>
        <v>2102.6</v>
      </c>
    </row>
    <row r="775" spans="1:7" ht="45" outlineLevel="1" x14ac:dyDescent="0.25">
      <c r="A775" s="16" t="s">
        <v>335</v>
      </c>
      <c r="B775" s="51" t="s">
        <v>517</v>
      </c>
      <c r="C775" s="51" t="s">
        <v>186</v>
      </c>
      <c r="D775" s="51" t="s">
        <v>336</v>
      </c>
      <c r="E775" s="10"/>
      <c r="F775" s="79">
        <f t="shared" ref="F775:G776" si="349">F776</f>
        <v>28900</v>
      </c>
      <c r="G775" s="79">
        <f t="shared" si="349"/>
        <v>0</v>
      </c>
    </row>
    <row r="776" spans="1:7" ht="105" outlineLevel="1" x14ac:dyDescent="0.25">
      <c r="A776" s="11" t="s">
        <v>179</v>
      </c>
      <c r="B776" s="51" t="s">
        <v>517</v>
      </c>
      <c r="C776" s="51" t="s">
        <v>186</v>
      </c>
      <c r="D776" s="51" t="s">
        <v>518</v>
      </c>
      <c r="E776" s="10"/>
      <c r="F776" s="79">
        <f t="shared" si="349"/>
        <v>28900</v>
      </c>
      <c r="G776" s="79">
        <f t="shared" si="349"/>
        <v>0</v>
      </c>
    </row>
    <row r="777" spans="1:7" outlineLevel="1" x14ac:dyDescent="0.25">
      <c r="A777" s="13" t="s">
        <v>44</v>
      </c>
      <c r="B777" s="51" t="s">
        <v>517</v>
      </c>
      <c r="C777" s="51" t="s">
        <v>186</v>
      </c>
      <c r="D777" s="51" t="s">
        <v>518</v>
      </c>
      <c r="E777" s="10">
        <v>800</v>
      </c>
      <c r="F777" s="84">
        <v>28900</v>
      </c>
      <c r="G777" s="84">
        <v>0</v>
      </c>
    </row>
    <row r="778" spans="1:7" ht="30" outlineLevel="1" x14ac:dyDescent="0.25">
      <c r="A778" s="11" t="s">
        <v>351</v>
      </c>
      <c r="B778" s="9" t="s">
        <v>517</v>
      </c>
      <c r="C778" s="9" t="s">
        <v>186</v>
      </c>
      <c r="D778" s="9" t="s">
        <v>352</v>
      </c>
      <c r="E778" s="10"/>
      <c r="F778" s="79">
        <f t="shared" ref="F778:G779" si="350">F779</f>
        <v>2102.6</v>
      </c>
      <c r="G778" s="79">
        <f t="shared" si="350"/>
        <v>2102.6</v>
      </c>
    </row>
    <row r="779" spans="1:7" ht="30" outlineLevel="1" x14ac:dyDescent="0.25">
      <c r="A779" s="11" t="s">
        <v>519</v>
      </c>
      <c r="B779" s="9" t="s">
        <v>517</v>
      </c>
      <c r="C779" s="9" t="s">
        <v>186</v>
      </c>
      <c r="D779" s="9" t="s">
        <v>520</v>
      </c>
      <c r="E779" s="10"/>
      <c r="F779" s="79">
        <f t="shared" si="350"/>
        <v>2102.6</v>
      </c>
      <c r="G779" s="79">
        <f t="shared" si="350"/>
        <v>2102.6</v>
      </c>
    </row>
    <row r="780" spans="1:7" ht="45" outlineLevel="1" x14ac:dyDescent="0.25">
      <c r="A780" s="11" t="s">
        <v>222</v>
      </c>
      <c r="B780" s="9" t="s">
        <v>517</v>
      </c>
      <c r="C780" s="9" t="s">
        <v>186</v>
      </c>
      <c r="D780" s="9" t="s">
        <v>520</v>
      </c>
      <c r="E780" s="10">
        <v>600</v>
      </c>
      <c r="F780" s="84">
        <v>2102.6</v>
      </c>
      <c r="G780" s="84">
        <v>2102.6</v>
      </c>
    </row>
    <row r="781" spans="1:7" outlineLevel="1" x14ac:dyDescent="0.25">
      <c r="A781" s="11" t="s">
        <v>207</v>
      </c>
      <c r="B781" s="9" t="s">
        <v>517</v>
      </c>
      <c r="C781" s="9" t="s">
        <v>208</v>
      </c>
      <c r="D781" s="9"/>
      <c r="E781" s="9"/>
      <c r="F781" s="79">
        <f t="shared" ref="F781:G786" si="351">F782</f>
        <v>188719.5</v>
      </c>
      <c r="G781" s="79">
        <f t="shared" si="351"/>
        <v>188719.5</v>
      </c>
    </row>
    <row r="782" spans="1:7" outlineLevel="1" x14ac:dyDescent="0.25">
      <c r="A782" s="11" t="s">
        <v>473</v>
      </c>
      <c r="B782" s="9" t="s">
        <v>517</v>
      </c>
      <c r="C782" s="9" t="s">
        <v>474</v>
      </c>
      <c r="D782" s="9"/>
      <c r="E782" s="9"/>
      <c r="F782" s="79">
        <f t="shared" si="351"/>
        <v>188719.5</v>
      </c>
      <c r="G782" s="79">
        <f t="shared" si="351"/>
        <v>188719.5</v>
      </c>
    </row>
    <row r="783" spans="1:7" ht="45" outlineLevel="1" x14ac:dyDescent="0.25">
      <c r="A783" s="12" t="s">
        <v>521</v>
      </c>
      <c r="B783" s="9" t="s">
        <v>517</v>
      </c>
      <c r="C783" s="9" t="s">
        <v>474</v>
      </c>
      <c r="D783" s="52" t="s">
        <v>522</v>
      </c>
      <c r="E783" s="9"/>
      <c r="F783" s="79">
        <f t="shared" si="351"/>
        <v>188719.5</v>
      </c>
      <c r="G783" s="79">
        <f t="shared" si="351"/>
        <v>188719.5</v>
      </c>
    </row>
    <row r="784" spans="1:7" ht="30" outlineLevel="1" x14ac:dyDescent="0.25">
      <c r="A784" s="11" t="s">
        <v>523</v>
      </c>
      <c r="B784" s="9" t="s">
        <v>517</v>
      </c>
      <c r="C784" s="9" t="s">
        <v>474</v>
      </c>
      <c r="D784" s="9" t="s">
        <v>524</v>
      </c>
      <c r="E784" s="9"/>
      <c r="F784" s="79">
        <f t="shared" si="351"/>
        <v>188719.5</v>
      </c>
      <c r="G784" s="79">
        <f t="shared" si="351"/>
        <v>188719.5</v>
      </c>
    </row>
    <row r="785" spans="1:7" ht="45" outlineLevel="1" x14ac:dyDescent="0.25">
      <c r="A785" s="11" t="s">
        <v>525</v>
      </c>
      <c r="B785" s="9" t="s">
        <v>517</v>
      </c>
      <c r="C785" s="9" t="s">
        <v>474</v>
      </c>
      <c r="D785" s="17" t="s">
        <v>526</v>
      </c>
      <c r="E785" s="9"/>
      <c r="F785" s="79">
        <f t="shared" si="351"/>
        <v>188719.5</v>
      </c>
      <c r="G785" s="79">
        <f t="shared" si="351"/>
        <v>188719.5</v>
      </c>
    </row>
    <row r="786" spans="1:7" ht="60" outlineLevel="1" x14ac:dyDescent="0.25">
      <c r="A786" s="12" t="s">
        <v>66</v>
      </c>
      <c r="B786" s="9" t="s">
        <v>517</v>
      </c>
      <c r="C786" s="9" t="s">
        <v>474</v>
      </c>
      <c r="D786" s="9" t="s">
        <v>527</v>
      </c>
      <c r="E786" s="9"/>
      <c r="F786" s="79">
        <f t="shared" si="351"/>
        <v>188719.5</v>
      </c>
      <c r="G786" s="79">
        <f t="shared" si="351"/>
        <v>188719.5</v>
      </c>
    </row>
    <row r="787" spans="1:7" ht="45" outlineLevel="1" x14ac:dyDescent="0.25">
      <c r="A787" s="11" t="s">
        <v>222</v>
      </c>
      <c r="B787" s="9" t="s">
        <v>517</v>
      </c>
      <c r="C787" s="9" t="s">
        <v>474</v>
      </c>
      <c r="D787" s="9" t="s">
        <v>527</v>
      </c>
      <c r="E787" s="9" t="s">
        <v>422</v>
      </c>
      <c r="F787" s="84">
        <v>188719.5</v>
      </c>
      <c r="G787" s="84">
        <v>188719.5</v>
      </c>
    </row>
    <row r="788" spans="1:7" outlineLevel="1" x14ac:dyDescent="0.25">
      <c r="A788" s="11" t="s">
        <v>528</v>
      </c>
      <c r="B788" s="9" t="s">
        <v>517</v>
      </c>
      <c r="C788" s="9" t="s">
        <v>529</v>
      </c>
      <c r="D788" s="51"/>
      <c r="E788" s="10"/>
      <c r="F788" s="79">
        <f t="shared" ref="F788:G788" si="352">F789+F819</f>
        <v>491430.9</v>
      </c>
      <c r="G788" s="79">
        <f t="shared" si="352"/>
        <v>488956.10000000003</v>
      </c>
    </row>
    <row r="789" spans="1:7" outlineLevel="1" x14ac:dyDescent="0.25">
      <c r="A789" s="11" t="s">
        <v>530</v>
      </c>
      <c r="B789" s="9" t="s">
        <v>517</v>
      </c>
      <c r="C789" s="9" t="s">
        <v>531</v>
      </c>
      <c r="D789" s="9"/>
      <c r="E789" s="10"/>
      <c r="F789" s="79">
        <f t="shared" ref="F789:G789" si="353">F790+F793</f>
        <v>388249.4</v>
      </c>
      <c r="G789" s="79">
        <f t="shared" si="353"/>
        <v>385776.30000000005</v>
      </c>
    </row>
    <row r="790" spans="1:7" outlineLevel="1" x14ac:dyDescent="0.25">
      <c r="A790" s="11" t="s">
        <v>11</v>
      </c>
      <c r="B790" s="9" t="s">
        <v>517</v>
      </c>
      <c r="C790" s="9" t="s">
        <v>531</v>
      </c>
      <c r="D790" s="9" t="s">
        <v>12</v>
      </c>
      <c r="E790" s="10"/>
      <c r="F790" s="79">
        <f t="shared" ref="F790:G791" si="354">F791</f>
        <v>822.9</v>
      </c>
      <c r="G790" s="79">
        <f t="shared" si="354"/>
        <v>822.9</v>
      </c>
    </row>
    <row r="791" spans="1:7" ht="30" outlineLevel="1" x14ac:dyDescent="0.25">
      <c r="A791" s="11" t="s">
        <v>294</v>
      </c>
      <c r="B791" s="9" t="s">
        <v>517</v>
      </c>
      <c r="C791" s="9" t="s">
        <v>531</v>
      </c>
      <c r="D791" s="9" t="s">
        <v>295</v>
      </c>
      <c r="E791" s="10"/>
      <c r="F791" s="79">
        <f t="shared" si="354"/>
        <v>822.9</v>
      </c>
      <c r="G791" s="79">
        <f t="shared" si="354"/>
        <v>822.9</v>
      </c>
    </row>
    <row r="792" spans="1:7" ht="45" outlineLevel="1" x14ac:dyDescent="0.25">
      <c r="A792" s="11" t="s">
        <v>222</v>
      </c>
      <c r="B792" s="9" t="s">
        <v>517</v>
      </c>
      <c r="C792" s="9" t="s">
        <v>531</v>
      </c>
      <c r="D792" s="9" t="s">
        <v>295</v>
      </c>
      <c r="E792" s="10">
        <v>600</v>
      </c>
      <c r="F792" s="84">
        <v>822.9</v>
      </c>
      <c r="G792" s="84">
        <v>822.9</v>
      </c>
    </row>
    <row r="793" spans="1:7" ht="45" outlineLevel="1" x14ac:dyDescent="0.25">
      <c r="A793" s="12" t="s">
        <v>521</v>
      </c>
      <c r="B793" s="9" t="s">
        <v>517</v>
      </c>
      <c r="C793" s="9" t="s">
        <v>531</v>
      </c>
      <c r="D793" s="52" t="s">
        <v>522</v>
      </c>
      <c r="E793" s="10"/>
      <c r="F793" s="79">
        <f>F794+F803+F813</f>
        <v>387426.5</v>
      </c>
      <c r="G793" s="79">
        <f t="shared" ref="G793" si="355">G794+G803+G813</f>
        <v>384953.4</v>
      </c>
    </row>
    <row r="794" spans="1:7" ht="30" outlineLevel="1" x14ac:dyDescent="0.25">
      <c r="A794" s="11" t="s">
        <v>532</v>
      </c>
      <c r="B794" s="9" t="s">
        <v>517</v>
      </c>
      <c r="C794" s="9" t="s">
        <v>531</v>
      </c>
      <c r="D794" s="51" t="s">
        <v>533</v>
      </c>
      <c r="E794" s="10"/>
      <c r="F794" s="79">
        <f t="shared" ref="F794:G794" si="356">F795+F800</f>
        <v>86345.2</v>
      </c>
      <c r="G794" s="79">
        <f t="shared" si="356"/>
        <v>86345.2</v>
      </c>
    </row>
    <row r="795" spans="1:7" ht="30" outlineLevel="1" x14ac:dyDescent="0.25">
      <c r="A795" s="11" t="s">
        <v>534</v>
      </c>
      <c r="B795" s="9" t="s">
        <v>517</v>
      </c>
      <c r="C795" s="9" t="s">
        <v>531</v>
      </c>
      <c r="D795" s="51" t="s">
        <v>535</v>
      </c>
      <c r="E795" s="10"/>
      <c r="F795" s="79">
        <f t="shared" ref="F795:G795" si="357">F796+F798</f>
        <v>78264.399999999994</v>
      </c>
      <c r="G795" s="79">
        <f t="shared" si="357"/>
        <v>78264.399999999994</v>
      </c>
    </row>
    <row r="796" spans="1:7" ht="60" outlineLevel="1" x14ac:dyDescent="0.25">
      <c r="A796" s="12" t="s">
        <v>66</v>
      </c>
      <c r="B796" s="9" t="s">
        <v>517</v>
      </c>
      <c r="C796" s="9" t="s">
        <v>531</v>
      </c>
      <c r="D796" s="51" t="s">
        <v>536</v>
      </c>
      <c r="E796" s="10"/>
      <c r="F796" s="79">
        <f t="shared" ref="F796:G796" si="358">F797</f>
        <v>77975.5</v>
      </c>
      <c r="G796" s="79">
        <f t="shared" si="358"/>
        <v>77975.5</v>
      </c>
    </row>
    <row r="797" spans="1:7" ht="45" outlineLevel="1" x14ac:dyDescent="0.25">
      <c r="A797" s="11" t="s">
        <v>222</v>
      </c>
      <c r="B797" s="9" t="s">
        <v>517</v>
      </c>
      <c r="C797" s="9" t="s">
        <v>531</v>
      </c>
      <c r="D797" s="51" t="s">
        <v>536</v>
      </c>
      <c r="E797" s="10">
        <v>600</v>
      </c>
      <c r="F797" s="84">
        <v>77975.5</v>
      </c>
      <c r="G797" s="84">
        <v>77975.5</v>
      </c>
    </row>
    <row r="798" spans="1:7" ht="45" outlineLevel="1" x14ac:dyDescent="0.25">
      <c r="A798" s="13" t="s">
        <v>659</v>
      </c>
      <c r="B798" s="9" t="s">
        <v>517</v>
      </c>
      <c r="C798" s="9" t="s">
        <v>531</v>
      </c>
      <c r="D798" s="9" t="s">
        <v>661</v>
      </c>
      <c r="E798" s="9"/>
      <c r="F798" s="79">
        <f t="shared" ref="F798:G798" si="359">F799</f>
        <v>288.89999999999998</v>
      </c>
      <c r="G798" s="79">
        <f t="shared" si="359"/>
        <v>288.89999999999998</v>
      </c>
    </row>
    <row r="799" spans="1:7" ht="45" outlineLevel="1" x14ac:dyDescent="0.25">
      <c r="A799" s="11" t="s">
        <v>222</v>
      </c>
      <c r="B799" s="9" t="s">
        <v>517</v>
      </c>
      <c r="C799" s="9" t="s">
        <v>531</v>
      </c>
      <c r="D799" s="9" t="s">
        <v>661</v>
      </c>
      <c r="E799" s="9" t="s">
        <v>422</v>
      </c>
      <c r="F799" s="84">
        <v>288.89999999999998</v>
      </c>
      <c r="G799" s="84">
        <v>288.89999999999998</v>
      </c>
    </row>
    <row r="800" spans="1:7" ht="30" outlineLevel="1" x14ac:dyDescent="0.25">
      <c r="A800" s="12" t="s">
        <v>537</v>
      </c>
      <c r="B800" s="9" t="s">
        <v>517</v>
      </c>
      <c r="C800" s="9" t="s">
        <v>531</v>
      </c>
      <c r="D800" s="9" t="s">
        <v>538</v>
      </c>
      <c r="E800" s="9"/>
      <c r="F800" s="79">
        <f t="shared" ref="F800:G801" si="360">F801</f>
        <v>8080.8</v>
      </c>
      <c r="G800" s="79">
        <f t="shared" si="360"/>
        <v>8080.8</v>
      </c>
    </row>
    <row r="801" spans="1:7" ht="30" outlineLevel="1" x14ac:dyDescent="0.25">
      <c r="A801" s="12" t="s">
        <v>539</v>
      </c>
      <c r="B801" s="9" t="s">
        <v>517</v>
      </c>
      <c r="C801" s="9" t="s">
        <v>531</v>
      </c>
      <c r="D801" s="9" t="s">
        <v>540</v>
      </c>
      <c r="E801" s="10"/>
      <c r="F801" s="79">
        <f t="shared" si="360"/>
        <v>8080.8</v>
      </c>
      <c r="G801" s="79">
        <f t="shared" si="360"/>
        <v>8080.8</v>
      </c>
    </row>
    <row r="802" spans="1:7" ht="45" outlineLevel="1" x14ac:dyDescent="0.25">
      <c r="A802" s="12" t="s">
        <v>222</v>
      </c>
      <c r="B802" s="9" t="s">
        <v>517</v>
      </c>
      <c r="C802" s="9" t="s">
        <v>531</v>
      </c>
      <c r="D802" s="9" t="s">
        <v>540</v>
      </c>
      <c r="E802" s="10">
        <v>600</v>
      </c>
      <c r="F802" s="84">
        <v>8080.8</v>
      </c>
      <c r="G802" s="84">
        <v>8080.8</v>
      </c>
    </row>
    <row r="803" spans="1:7" ht="30" outlineLevel="1" x14ac:dyDescent="0.25">
      <c r="A803" s="11" t="s">
        <v>541</v>
      </c>
      <c r="B803" s="9" t="s">
        <v>517</v>
      </c>
      <c r="C803" s="9" t="s">
        <v>531</v>
      </c>
      <c r="D803" s="51" t="s">
        <v>542</v>
      </c>
      <c r="E803" s="9"/>
      <c r="F803" s="79">
        <f t="shared" ref="F803:G803" si="361">F804</f>
        <v>297487.7</v>
      </c>
      <c r="G803" s="79">
        <f t="shared" si="361"/>
        <v>295014.60000000003</v>
      </c>
    </row>
    <row r="804" spans="1:7" ht="45" outlineLevel="1" x14ac:dyDescent="0.25">
      <c r="A804" s="11" t="s">
        <v>543</v>
      </c>
      <c r="B804" s="9" t="s">
        <v>517</v>
      </c>
      <c r="C804" s="9" t="s">
        <v>531</v>
      </c>
      <c r="D804" s="51" t="s">
        <v>544</v>
      </c>
      <c r="E804" s="9"/>
      <c r="F804" s="79">
        <f t="shared" ref="F804:G804" si="362">F805+F807+F809+F811</f>
        <v>297487.7</v>
      </c>
      <c r="G804" s="79">
        <f t="shared" si="362"/>
        <v>295014.60000000003</v>
      </c>
    </row>
    <row r="805" spans="1:7" ht="45" outlineLevel="1" x14ac:dyDescent="0.25">
      <c r="A805" s="11" t="s">
        <v>700</v>
      </c>
      <c r="B805" s="9" t="s">
        <v>517</v>
      </c>
      <c r="C805" s="9" t="s">
        <v>531</v>
      </c>
      <c r="D805" s="51" t="s">
        <v>701</v>
      </c>
      <c r="E805" s="9"/>
      <c r="F805" s="79">
        <f t="shared" ref="F805:G805" si="363">F806</f>
        <v>10000</v>
      </c>
      <c r="G805" s="79">
        <f t="shared" si="363"/>
        <v>10000</v>
      </c>
    </row>
    <row r="806" spans="1:7" ht="45" outlineLevel="1" x14ac:dyDescent="0.25">
      <c r="A806" s="11" t="s">
        <v>222</v>
      </c>
      <c r="B806" s="9" t="s">
        <v>517</v>
      </c>
      <c r="C806" s="9" t="s">
        <v>531</v>
      </c>
      <c r="D806" s="51" t="s">
        <v>701</v>
      </c>
      <c r="E806" s="9" t="s">
        <v>422</v>
      </c>
      <c r="F806" s="84">
        <v>10000</v>
      </c>
      <c r="G806" s="84">
        <v>10000</v>
      </c>
    </row>
    <row r="807" spans="1:7" ht="60" outlineLevel="1" x14ac:dyDescent="0.25">
      <c r="A807" s="12" t="s">
        <v>66</v>
      </c>
      <c r="B807" s="9" t="s">
        <v>517</v>
      </c>
      <c r="C807" s="9" t="s">
        <v>531</v>
      </c>
      <c r="D807" s="9" t="s">
        <v>545</v>
      </c>
      <c r="E807" s="9"/>
      <c r="F807" s="79">
        <f t="shared" ref="F807:G807" si="364">F808</f>
        <v>278521.2</v>
      </c>
      <c r="G807" s="79">
        <f t="shared" si="364"/>
        <v>278521.2</v>
      </c>
    </row>
    <row r="808" spans="1:7" ht="45" outlineLevel="1" x14ac:dyDescent="0.25">
      <c r="A808" s="12" t="s">
        <v>222</v>
      </c>
      <c r="B808" s="9" t="s">
        <v>517</v>
      </c>
      <c r="C808" s="9" t="s">
        <v>531</v>
      </c>
      <c r="D808" s="9" t="s">
        <v>545</v>
      </c>
      <c r="E808" s="10">
        <v>600</v>
      </c>
      <c r="F808" s="84">
        <v>278521.2</v>
      </c>
      <c r="G808" s="84">
        <v>278521.2</v>
      </c>
    </row>
    <row r="809" spans="1:7" ht="45" outlineLevel="1" x14ac:dyDescent="0.25">
      <c r="A809" s="11" t="s">
        <v>650</v>
      </c>
      <c r="B809" s="9" t="s">
        <v>517</v>
      </c>
      <c r="C809" s="9" t="s">
        <v>531</v>
      </c>
      <c r="D809" s="9" t="s">
        <v>651</v>
      </c>
      <c r="E809" s="10"/>
      <c r="F809" s="79">
        <f t="shared" ref="F809:G809" si="365">F810</f>
        <v>6179.5</v>
      </c>
      <c r="G809" s="79">
        <f t="shared" si="365"/>
        <v>3706.4</v>
      </c>
    </row>
    <row r="810" spans="1:7" ht="45" outlineLevel="1" x14ac:dyDescent="0.25">
      <c r="A810" s="12" t="s">
        <v>222</v>
      </c>
      <c r="B810" s="9" t="s">
        <v>517</v>
      </c>
      <c r="C810" s="9" t="s">
        <v>531</v>
      </c>
      <c r="D810" s="9" t="s">
        <v>651</v>
      </c>
      <c r="E810" s="10">
        <v>600</v>
      </c>
      <c r="F810" s="84">
        <v>6179.5</v>
      </c>
      <c r="G810" s="84">
        <v>3706.4</v>
      </c>
    </row>
    <row r="811" spans="1:7" ht="45" outlineLevel="1" x14ac:dyDescent="0.25">
      <c r="A811" s="12" t="s">
        <v>659</v>
      </c>
      <c r="B811" s="9" t="s">
        <v>517</v>
      </c>
      <c r="C811" s="9" t="s">
        <v>531</v>
      </c>
      <c r="D811" s="9" t="s">
        <v>662</v>
      </c>
      <c r="E811" s="9"/>
      <c r="F811" s="79">
        <f t="shared" ref="F811:G811" si="366">F812</f>
        <v>2787</v>
      </c>
      <c r="G811" s="79">
        <f t="shared" si="366"/>
        <v>2787</v>
      </c>
    </row>
    <row r="812" spans="1:7" ht="45" outlineLevel="1" x14ac:dyDescent="0.25">
      <c r="A812" s="11" t="s">
        <v>222</v>
      </c>
      <c r="B812" s="9" t="s">
        <v>517</v>
      </c>
      <c r="C812" s="9" t="s">
        <v>531</v>
      </c>
      <c r="D812" s="9" t="s">
        <v>662</v>
      </c>
      <c r="E812" s="9" t="s">
        <v>422</v>
      </c>
      <c r="F812" s="84">
        <v>2787</v>
      </c>
      <c r="G812" s="84">
        <v>2787</v>
      </c>
    </row>
    <row r="813" spans="1:7" ht="75" outlineLevel="1" x14ac:dyDescent="0.25">
      <c r="A813" s="12" t="s">
        <v>546</v>
      </c>
      <c r="B813" s="9" t="s">
        <v>517</v>
      </c>
      <c r="C813" s="9" t="s">
        <v>531</v>
      </c>
      <c r="D813" s="9" t="s">
        <v>547</v>
      </c>
      <c r="E813" s="9"/>
      <c r="F813" s="79">
        <f>F814</f>
        <v>3593.6</v>
      </c>
      <c r="G813" s="79">
        <f t="shared" ref="G813" si="367">G814</f>
        <v>3593.6</v>
      </c>
    </row>
    <row r="814" spans="1:7" ht="60" outlineLevel="1" x14ac:dyDescent="0.25">
      <c r="A814" s="36" t="s">
        <v>548</v>
      </c>
      <c r="B814" s="9" t="s">
        <v>517</v>
      </c>
      <c r="C814" s="9" t="s">
        <v>531</v>
      </c>
      <c r="D814" s="9" t="s">
        <v>549</v>
      </c>
      <c r="E814" s="9"/>
      <c r="F814" s="79">
        <f>F815+F817</f>
        <v>3593.6</v>
      </c>
      <c r="G814" s="79">
        <f t="shared" ref="G814" si="368">G815+G817</f>
        <v>3593.6</v>
      </c>
    </row>
    <row r="815" spans="1:7" ht="60" outlineLevel="1" x14ac:dyDescent="0.25">
      <c r="A815" s="36" t="s">
        <v>663</v>
      </c>
      <c r="B815" s="9" t="s">
        <v>517</v>
      </c>
      <c r="C815" s="9" t="s">
        <v>531</v>
      </c>
      <c r="D815" s="9" t="s">
        <v>652</v>
      </c>
      <c r="E815" s="9"/>
      <c r="F815" s="79">
        <f t="shared" ref="F815:G815" si="369">F816</f>
        <v>2296.5</v>
      </c>
      <c r="G815" s="79">
        <f t="shared" si="369"/>
        <v>2296.5</v>
      </c>
    </row>
    <row r="816" spans="1:7" outlineLevel="1" x14ac:dyDescent="0.25">
      <c r="A816" s="36" t="s">
        <v>44</v>
      </c>
      <c r="B816" s="9" t="s">
        <v>517</v>
      </c>
      <c r="C816" s="9" t="s">
        <v>531</v>
      </c>
      <c r="D816" s="9" t="s">
        <v>652</v>
      </c>
      <c r="E816" s="9" t="s">
        <v>653</v>
      </c>
      <c r="F816" s="84">
        <v>2296.5</v>
      </c>
      <c r="G816" s="84">
        <v>2296.5</v>
      </c>
    </row>
    <row r="817" spans="1:7" ht="75" outlineLevel="1" x14ac:dyDescent="0.25">
      <c r="A817" s="11" t="s">
        <v>550</v>
      </c>
      <c r="B817" s="9" t="s">
        <v>517</v>
      </c>
      <c r="C817" s="9" t="s">
        <v>531</v>
      </c>
      <c r="D817" s="9" t="s">
        <v>551</v>
      </c>
      <c r="E817" s="10"/>
      <c r="F817" s="79">
        <f t="shared" ref="F817:G817" si="370">F818</f>
        <v>1297.0999999999999</v>
      </c>
      <c r="G817" s="79">
        <f t="shared" si="370"/>
        <v>1297.0999999999999</v>
      </c>
    </row>
    <row r="818" spans="1:7" outlineLevel="1" x14ac:dyDescent="0.25">
      <c r="A818" s="12" t="s">
        <v>44</v>
      </c>
      <c r="B818" s="9" t="s">
        <v>517</v>
      </c>
      <c r="C818" s="9" t="s">
        <v>531</v>
      </c>
      <c r="D818" s="9" t="s">
        <v>551</v>
      </c>
      <c r="E818" s="10">
        <v>800</v>
      </c>
      <c r="F818" s="84">
        <v>1297.0999999999999</v>
      </c>
      <c r="G818" s="84">
        <v>1297.0999999999999</v>
      </c>
    </row>
    <row r="819" spans="1:7" ht="30" outlineLevel="1" x14ac:dyDescent="0.25">
      <c r="A819" s="11" t="s">
        <v>552</v>
      </c>
      <c r="B819" s="9" t="s">
        <v>517</v>
      </c>
      <c r="C819" s="9" t="s">
        <v>553</v>
      </c>
      <c r="D819" s="9"/>
      <c r="E819" s="9"/>
      <c r="F819" s="79">
        <f t="shared" ref="F819:G819" si="371">F820</f>
        <v>103181.5</v>
      </c>
      <c r="G819" s="79">
        <f t="shared" si="371"/>
        <v>103179.79999999999</v>
      </c>
    </row>
    <row r="820" spans="1:7" ht="45" outlineLevel="1" x14ac:dyDescent="0.25">
      <c r="A820" s="12" t="s">
        <v>521</v>
      </c>
      <c r="B820" s="9" t="s">
        <v>517</v>
      </c>
      <c r="C820" s="9" t="s">
        <v>553</v>
      </c>
      <c r="D820" s="52" t="s">
        <v>522</v>
      </c>
      <c r="E820" s="9"/>
      <c r="F820" s="79">
        <f t="shared" ref="F820:G820" si="372">F821+F828</f>
        <v>103181.5</v>
      </c>
      <c r="G820" s="79">
        <f t="shared" si="372"/>
        <v>103179.79999999999</v>
      </c>
    </row>
    <row r="821" spans="1:7" ht="30" outlineLevel="1" x14ac:dyDescent="0.25">
      <c r="A821" s="30" t="s">
        <v>554</v>
      </c>
      <c r="B821" s="17" t="s">
        <v>517</v>
      </c>
      <c r="C821" s="17" t="s">
        <v>553</v>
      </c>
      <c r="D821" s="17" t="s">
        <v>555</v>
      </c>
      <c r="E821" s="9"/>
      <c r="F821" s="79">
        <f t="shared" ref="F821:G821" si="373">F822</f>
        <v>19701.900000000001</v>
      </c>
      <c r="G821" s="79">
        <f t="shared" si="373"/>
        <v>19701.900000000001</v>
      </c>
    </row>
    <row r="822" spans="1:7" ht="45" outlineLevel="1" x14ac:dyDescent="0.25">
      <c r="A822" s="30" t="s">
        <v>556</v>
      </c>
      <c r="B822" s="17" t="s">
        <v>517</v>
      </c>
      <c r="C822" s="17" t="s">
        <v>553</v>
      </c>
      <c r="D822" s="17" t="s">
        <v>557</v>
      </c>
      <c r="E822" s="9"/>
      <c r="F822" s="79">
        <f t="shared" ref="F822:G822" si="374">F823+F826</f>
        <v>19701.900000000001</v>
      </c>
      <c r="G822" s="79">
        <f t="shared" si="374"/>
        <v>19701.900000000001</v>
      </c>
    </row>
    <row r="823" spans="1:7" ht="45" outlineLevel="1" x14ac:dyDescent="0.25">
      <c r="A823" s="11" t="s">
        <v>558</v>
      </c>
      <c r="B823" s="17" t="s">
        <v>517</v>
      </c>
      <c r="C823" s="17" t="s">
        <v>553</v>
      </c>
      <c r="D823" s="17" t="s">
        <v>559</v>
      </c>
      <c r="E823" s="17"/>
      <c r="F823" s="79">
        <f t="shared" ref="F823:G823" si="375">F824+F825</f>
        <v>948</v>
      </c>
      <c r="G823" s="79">
        <f t="shared" si="375"/>
        <v>948</v>
      </c>
    </row>
    <row r="824" spans="1:7" ht="45" outlineLevel="1" x14ac:dyDescent="0.25">
      <c r="A824" s="11" t="s">
        <v>18</v>
      </c>
      <c r="B824" s="17" t="s">
        <v>517</v>
      </c>
      <c r="C824" s="17" t="s">
        <v>553</v>
      </c>
      <c r="D824" s="17" t="s">
        <v>559</v>
      </c>
      <c r="E824" s="17" t="s">
        <v>52</v>
      </c>
      <c r="F824" s="84">
        <v>108.1</v>
      </c>
      <c r="G824" s="84">
        <v>108.1</v>
      </c>
    </row>
    <row r="825" spans="1:7" ht="45" outlineLevel="1" x14ac:dyDescent="0.25">
      <c r="A825" s="11" t="s">
        <v>222</v>
      </c>
      <c r="B825" s="17" t="s">
        <v>517</v>
      </c>
      <c r="C825" s="17" t="s">
        <v>553</v>
      </c>
      <c r="D825" s="17" t="s">
        <v>559</v>
      </c>
      <c r="E825" s="17" t="s">
        <v>422</v>
      </c>
      <c r="F825" s="84">
        <v>839.9</v>
      </c>
      <c r="G825" s="84">
        <v>839.9</v>
      </c>
    </row>
    <row r="826" spans="1:7" ht="60" outlineLevel="1" x14ac:dyDescent="0.25">
      <c r="A826" s="54" t="s">
        <v>695</v>
      </c>
      <c r="B826" s="17" t="s">
        <v>517</v>
      </c>
      <c r="C826" s="17" t="s">
        <v>553</v>
      </c>
      <c r="D826" s="17" t="s">
        <v>694</v>
      </c>
      <c r="E826" s="17"/>
      <c r="F826" s="79">
        <f t="shared" ref="F826:G826" si="376">F827</f>
        <v>18753.900000000001</v>
      </c>
      <c r="G826" s="79">
        <f t="shared" si="376"/>
        <v>18753.900000000001</v>
      </c>
    </row>
    <row r="827" spans="1:7" ht="45" outlineLevel="1" x14ac:dyDescent="0.25">
      <c r="A827" s="11" t="s">
        <v>222</v>
      </c>
      <c r="B827" s="17" t="s">
        <v>517</v>
      </c>
      <c r="C827" s="17" t="s">
        <v>553</v>
      </c>
      <c r="D827" s="17" t="s">
        <v>694</v>
      </c>
      <c r="E827" s="17" t="s">
        <v>422</v>
      </c>
      <c r="F827" s="84">
        <v>18753.900000000001</v>
      </c>
      <c r="G827" s="84">
        <v>18753.900000000001</v>
      </c>
    </row>
    <row r="828" spans="1:7" ht="75" outlineLevel="1" x14ac:dyDescent="0.25">
      <c r="A828" s="11" t="s">
        <v>546</v>
      </c>
      <c r="B828" s="9" t="s">
        <v>517</v>
      </c>
      <c r="C828" s="9" t="s">
        <v>553</v>
      </c>
      <c r="D828" s="9" t="s">
        <v>547</v>
      </c>
      <c r="E828" s="9"/>
      <c r="F828" s="79">
        <f t="shared" ref="F828:G828" si="377">F829+F835</f>
        <v>83479.599999999991</v>
      </c>
      <c r="G828" s="79">
        <f t="shared" si="377"/>
        <v>83477.899999999994</v>
      </c>
    </row>
    <row r="829" spans="1:7" ht="30" outlineLevel="1" x14ac:dyDescent="0.25">
      <c r="A829" s="11" t="s">
        <v>560</v>
      </c>
      <c r="B829" s="9" t="s">
        <v>517</v>
      </c>
      <c r="C829" s="9" t="s">
        <v>553</v>
      </c>
      <c r="D829" s="9" t="s">
        <v>561</v>
      </c>
      <c r="E829" s="9"/>
      <c r="F829" s="79">
        <f t="shared" ref="F829:G829" si="378">F830+F833</f>
        <v>81550.2</v>
      </c>
      <c r="G829" s="79">
        <f t="shared" si="378"/>
        <v>81548.5</v>
      </c>
    </row>
    <row r="830" spans="1:7" ht="60" outlineLevel="1" x14ac:dyDescent="0.25">
      <c r="A830" s="12" t="s">
        <v>42</v>
      </c>
      <c r="B830" s="9" t="s">
        <v>517</v>
      </c>
      <c r="C830" s="9" t="s">
        <v>553</v>
      </c>
      <c r="D830" s="9" t="s">
        <v>562</v>
      </c>
      <c r="E830" s="9"/>
      <c r="F830" s="79">
        <f t="shared" ref="F830:G830" si="379">F831+F832</f>
        <v>13546</v>
      </c>
      <c r="G830" s="79">
        <f t="shared" si="379"/>
        <v>13544.3</v>
      </c>
    </row>
    <row r="831" spans="1:7" ht="90" outlineLevel="1" x14ac:dyDescent="0.25">
      <c r="A831" s="11" t="s">
        <v>15</v>
      </c>
      <c r="B831" s="9" t="s">
        <v>517</v>
      </c>
      <c r="C831" s="9" t="s">
        <v>553</v>
      </c>
      <c r="D831" s="9" t="s">
        <v>562</v>
      </c>
      <c r="E831" s="9" t="s">
        <v>51</v>
      </c>
      <c r="F831" s="84">
        <v>13017</v>
      </c>
      <c r="G831" s="84">
        <v>13015.3</v>
      </c>
    </row>
    <row r="832" spans="1:7" ht="45" outlineLevel="1" x14ac:dyDescent="0.25">
      <c r="A832" s="11" t="s">
        <v>18</v>
      </c>
      <c r="B832" s="9" t="s">
        <v>517</v>
      </c>
      <c r="C832" s="9" t="s">
        <v>553</v>
      </c>
      <c r="D832" s="9" t="s">
        <v>562</v>
      </c>
      <c r="E832" s="9" t="s">
        <v>52</v>
      </c>
      <c r="F832" s="84">
        <v>529</v>
      </c>
      <c r="G832" s="84">
        <v>529</v>
      </c>
    </row>
    <row r="833" spans="1:7" ht="60" outlineLevel="1" x14ac:dyDescent="0.25">
      <c r="A833" s="12" t="s">
        <v>66</v>
      </c>
      <c r="B833" s="9" t="s">
        <v>517</v>
      </c>
      <c r="C833" s="9" t="s">
        <v>553</v>
      </c>
      <c r="D833" s="9" t="s">
        <v>563</v>
      </c>
      <c r="E833" s="9"/>
      <c r="F833" s="79">
        <f t="shared" ref="F833:G833" si="380">F834</f>
        <v>68004.2</v>
      </c>
      <c r="G833" s="79">
        <f t="shared" si="380"/>
        <v>68004.2</v>
      </c>
    </row>
    <row r="834" spans="1:7" ht="45" outlineLevel="1" x14ac:dyDescent="0.25">
      <c r="A834" s="11" t="s">
        <v>222</v>
      </c>
      <c r="B834" s="9" t="s">
        <v>517</v>
      </c>
      <c r="C834" s="9" t="s">
        <v>553</v>
      </c>
      <c r="D834" s="9" t="s">
        <v>563</v>
      </c>
      <c r="E834" s="9" t="s">
        <v>422</v>
      </c>
      <c r="F834" s="84">
        <v>68004.2</v>
      </c>
      <c r="G834" s="84">
        <v>68004.2</v>
      </c>
    </row>
    <row r="835" spans="1:7" ht="45" outlineLevel="1" x14ac:dyDescent="0.25">
      <c r="A835" s="11" t="s">
        <v>564</v>
      </c>
      <c r="B835" s="9" t="s">
        <v>517</v>
      </c>
      <c r="C835" s="9" t="s">
        <v>553</v>
      </c>
      <c r="D835" s="9" t="s">
        <v>565</v>
      </c>
      <c r="E835" s="9"/>
      <c r="F835" s="79">
        <f t="shared" ref="F835:G835" si="381">F836</f>
        <v>1929.4</v>
      </c>
      <c r="G835" s="79">
        <f t="shared" si="381"/>
        <v>1929.4</v>
      </c>
    </row>
    <row r="836" spans="1:7" ht="30" outlineLevel="1" x14ac:dyDescent="0.25">
      <c r="A836" s="12" t="s">
        <v>566</v>
      </c>
      <c r="B836" s="9" t="s">
        <v>517</v>
      </c>
      <c r="C836" s="9" t="s">
        <v>553</v>
      </c>
      <c r="D836" s="9" t="s">
        <v>567</v>
      </c>
      <c r="E836" s="10"/>
      <c r="F836" s="79">
        <f t="shared" ref="F836:G836" si="382">F837+F838</f>
        <v>1929.4</v>
      </c>
      <c r="G836" s="79">
        <f t="shared" si="382"/>
        <v>1929.4</v>
      </c>
    </row>
    <row r="837" spans="1:7" ht="30" outlineLevel="1" x14ac:dyDescent="0.25">
      <c r="A837" s="11" t="s">
        <v>25</v>
      </c>
      <c r="B837" s="9" t="s">
        <v>517</v>
      </c>
      <c r="C837" s="9" t="s">
        <v>553</v>
      </c>
      <c r="D837" s="9" t="s">
        <v>567</v>
      </c>
      <c r="E837" s="10">
        <v>300</v>
      </c>
      <c r="F837" s="84">
        <v>515</v>
      </c>
      <c r="G837" s="84">
        <v>515</v>
      </c>
    </row>
    <row r="838" spans="1:7" ht="45" outlineLevel="1" x14ac:dyDescent="0.25">
      <c r="A838" s="11" t="s">
        <v>222</v>
      </c>
      <c r="B838" s="9" t="s">
        <v>517</v>
      </c>
      <c r="C838" s="9" t="s">
        <v>553</v>
      </c>
      <c r="D838" s="9" t="s">
        <v>567</v>
      </c>
      <c r="E838" s="10">
        <v>600</v>
      </c>
      <c r="F838" s="84">
        <v>1414.4</v>
      </c>
      <c r="G838" s="84">
        <v>1414.4</v>
      </c>
    </row>
    <row r="839" spans="1:7" ht="42.75" x14ac:dyDescent="0.25">
      <c r="A839" s="7" t="s">
        <v>568</v>
      </c>
      <c r="B839" s="8" t="s">
        <v>569</v>
      </c>
      <c r="C839" s="9" t="s">
        <v>35</v>
      </c>
      <c r="D839" s="8"/>
      <c r="E839" s="10"/>
      <c r="F839" s="87">
        <f t="shared" ref="F839:G839" si="383">F840+F865+F906</f>
        <v>384568.60000000003</v>
      </c>
      <c r="G839" s="87">
        <f t="shared" si="383"/>
        <v>342046.1</v>
      </c>
    </row>
    <row r="840" spans="1:7" outlineLevel="1" x14ac:dyDescent="0.25">
      <c r="A840" s="11" t="s">
        <v>7</v>
      </c>
      <c r="B840" s="9" t="s">
        <v>569</v>
      </c>
      <c r="C840" s="9" t="s">
        <v>8</v>
      </c>
      <c r="D840" s="9"/>
      <c r="E840" s="10"/>
      <c r="F840" s="80">
        <f t="shared" ref="F840:G840" si="384">F841</f>
        <v>150466.70000000001</v>
      </c>
      <c r="G840" s="80">
        <f t="shared" si="384"/>
        <v>149726.5</v>
      </c>
    </row>
    <row r="841" spans="1:7" outlineLevel="1" x14ac:dyDescent="0.25">
      <c r="A841" s="11" t="s">
        <v>21</v>
      </c>
      <c r="B841" s="9" t="s">
        <v>569</v>
      </c>
      <c r="C841" s="9" t="s">
        <v>22</v>
      </c>
      <c r="D841" s="9"/>
      <c r="E841" s="10"/>
      <c r="F841" s="80">
        <f>F842+F848+F860</f>
        <v>150466.70000000001</v>
      </c>
      <c r="G841" s="80">
        <f t="shared" ref="G841" si="385">G842+G848+G860</f>
        <v>149726.5</v>
      </c>
    </row>
    <row r="842" spans="1:7" outlineLevel="1" x14ac:dyDescent="0.25">
      <c r="A842" s="11" t="s">
        <v>11</v>
      </c>
      <c r="B842" s="9" t="s">
        <v>569</v>
      </c>
      <c r="C842" s="9" t="s">
        <v>22</v>
      </c>
      <c r="D842" s="9" t="s">
        <v>12</v>
      </c>
      <c r="E842" s="10"/>
      <c r="F842" s="80">
        <f t="shared" ref="F842:G842" si="386">F843+F846</f>
        <v>51306.3</v>
      </c>
      <c r="G842" s="80">
        <f t="shared" si="386"/>
        <v>51306.3</v>
      </c>
    </row>
    <row r="843" spans="1:7" ht="75" outlineLevel="1" x14ac:dyDescent="0.25">
      <c r="A843" s="11" t="s">
        <v>68</v>
      </c>
      <c r="B843" s="9" t="s">
        <v>569</v>
      </c>
      <c r="C843" s="9" t="s">
        <v>22</v>
      </c>
      <c r="D843" s="9" t="s">
        <v>69</v>
      </c>
      <c r="E843" s="10"/>
      <c r="F843" s="80">
        <f t="shared" ref="F843:G843" si="387">F844+F845</f>
        <v>51216.3</v>
      </c>
      <c r="G843" s="80">
        <f t="shared" si="387"/>
        <v>51216.3</v>
      </c>
    </row>
    <row r="844" spans="1:7" ht="45" outlineLevel="1" x14ac:dyDescent="0.25">
      <c r="A844" s="13" t="s">
        <v>85</v>
      </c>
      <c r="B844" s="9" t="s">
        <v>569</v>
      </c>
      <c r="C844" s="9" t="s">
        <v>22</v>
      </c>
      <c r="D844" s="9" t="s">
        <v>69</v>
      </c>
      <c r="E844" s="10">
        <v>400</v>
      </c>
      <c r="F844" s="84">
        <v>15840</v>
      </c>
      <c r="G844" s="84">
        <v>15840</v>
      </c>
    </row>
    <row r="845" spans="1:7" outlineLevel="1" x14ac:dyDescent="0.25">
      <c r="A845" s="12" t="s">
        <v>44</v>
      </c>
      <c r="B845" s="9" t="s">
        <v>569</v>
      </c>
      <c r="C845" s="9" t="s">
        <v>22</v>
      </c>
      <c r="D845" s="9" t="s">
        <v>69</v>
      </c>
      <c r="E845" s="10">
        <v>800</v>
      </c>
      <c r="F845" s="84">
        <v>35376.300000000003</v>
      </c>
      <c r="G845" s="84">
        <v>35376.300000000003</v>
      </c>
    </row>
    <row r="846" spans="1:7" ht="30" outlineLevel="1" x14ac:dyDescent="0.25">
      <c r="A846" s="16" t="s">
        <v>70</v>
      </c>
      <c r="B846" s="9" t="s">
        <v>569</v>
      </c>
      <c r="C846" s="9" t="s">
        <v>22</v>
      </c>
      <c r="D846" s="9" t="s">
        <v>71</v>
      </c>
      <c r="E846" s="10"/>
      <c r="F846" s="80">
        <f t="shared" ref="F846:G846" si="388">F847</f>
        <v>90</v>
      </c>
      <c r="G846" s="80">
        <f t="shared" si="388"/>
        <v>90</v>
      </c>
    </row>
    <row r="847" spans="1:7" outlineLevel="1" x14ac:dyDescent="0.25">
      <c r="A847" s="12" t="s">
        <v>44</v>
      </c>
      <c r="B847" s="9" t="s">
        <v>569</v>
      </c>
      <c r="C847" s="9" t="s">
        <v>22</v>
      </c>
      <c r="D847" s="9" t="s">
        <v>71</v>
      </c>
      <c r="E847" s="10">
        <v>800</v>
      </c>
      <c r="F847" s="84">
        <v>90</v>
      </c>
      <c r="G847" s="84">
        <v>90</v>
      </c>
    </row>
    <row r="848" spans="1:7" ht="60" outlineLevel="1" x14ac:dyDescent="0.25">
      <c r="A848" s="35" t="s">
        <v>239</v>
      </c>
      <c r="B848" s="17" t="s">
        <v>569</v>
      </c>
      <c r="C848" s="17" t="s">
        <v>22</v>
      </c>
      <c r="D848" s="17" t="s">
        <v>240</v>
      </c>
      <c r="E848" s="10"/>
      <c r="F848" s="80">
        <f t="shared" ref="F848:G848" si="389">F849</f>
        <v>98881.9</v>
      </c>
      <c r="G848" s="80">
        <f t="shared" si="389"/>
        <v>98192.5</v>
      </c>
    </row>
    <row r="849" spans="1:7" ht="75" outlineLevel="1" x14ac:dyDescent="0.25">
      <c r="A849" s="35" t="s">
        <v>570</v>
      </c>
      <c r="B849" s="17" t="s">
        <v>569</v>
      </c>
      <c r="C849" s="17" t="s">
        <v>22</v>
      </c>
      <c r="D849" s="17" t="s">
        <v>571</v>
      </c>
      <c r="E849" s="10"/>
      <c r="F849" s="80">
        <f>F850+F855</f>
        <v>98881.9</v>
      </c>
      <c r="G849" s="80">
        <f t="shared" ref="G849" si="390">G850+G855</f>
        <v>98192.5</v>
      </c>
    </row>
    <row r="850" spans="1:7" ht="75" outlineLevel="1" x14ac:dyDescent="0.25">
      <c r="A850" s="35" t="s">
        <v>572</v>
      </c>
      <c r="B850" s="17" t="s">
        <v>569</v>
      </c>
      <c r="C850" s="17" t="s">
        <v>22</v>
      </c>
      <c r="D850" s="17" t="s">
        <v>573</v>
      </c>
      <c r="E850" s="10"/>
      <c r="F850" s="80">
        <f t="shared" ref="F850:G850" si="391">F851</f>
        <v>36455.999999999993</v>
      </c>
      <c r="G850" s="80">
        <f t="shared" si="391"/>
        <v>36408.400000000001</v>
      </c>
    </row>
    <row r="851" spans="1:7" ht="60" outlineLevel="1" x14ac:dyDescent="0.25">
      <c r="A851" s="30" t="s">
        <v>205</v>
      </c>
      <c r="B851" s="17" t="s">
        <v>569</v>
      </c>
      <c r="C851" s="17" t="s">
        <v>22</v>
      </c>
      <c r="D851" s="17" t="s">
        <v>574</v>
      </c>
      <c r="E851" s="18"/>
      <c r="F851" s="79">
        <f t="shared" ref="F851:G851" si="392">F852+F853+F854</f>
        <v>36455.999999999993</v>
      </c>
      <c r="G851" s="79">
        <f t="shared" si="392"/>
        <v>36408.400000000001</v>
      </c>
    </row>
    <row r="852" spans="1:7" ht="90" outlineLevel="1" x14ac:dyDescent="0.25">
      <c r="A852" s="30" t="s">
        <v>575</v>
      </c>
      <c r="B852" s="17" t="s">
        <v>569</v>
      </c>
      <c r="C852" s="17" t="s">
        <v>22</v>
      </c>
      <c r="D852" s="17" t="s">
        <v>574</v>
      </c>
      <c r="E852" s="18">
        <v>100</v>
      </c>
      <c r="F852" s="84">
        <v>34707.699999999997</v>
      </c>
      <c r="G852" s="84">
        <v>34668.9</v>
      </c>
    </row>
    <row r="853" spans="1:7" ht="45" outlineLevel="1" x14ac:dyDescent="0.25">
      <c r="A853" s="30" t="s">
        <v>18</v>
      </c>
      <c r="B853" s="17" t="s">
        <v>569</v>
      </c>
      <c r="C853" s="17" t="s">
        <v>22</v>
      </c>
      <c r="D853" s="17" t="s">
        <v>574</v>
      </c>
      <c r="E853" s="18">
        <v>200</v>
      </c>
      <c r="F853" s="84">
        <v>1737.1</v>
      </c>
      <c r="G853" s="84">
        <v>1728.3</v>
      </c>
    </row>
    <row r="854" spans="1:7" outlineLevel="1" x14ac:dyDescent="0.25">
      <c r="A854" s="12" t="s">
        <v>44</v>
      </c>
      <c r="B854" s="17" t="s">
        <v>569</v>
      </c>
      <c r="C854" s="17" t="s">
        <v>22</v>
      </c>
      <c r="D854" s="17" t="s">
        <v>574</v>
      </c>
      <c r="E854" s="18">
        <v>800</v>
      </c>
      <c r="F854" s="84">
        <v>11.2</v>
      </c>
      <c r="G854" s="84">
        <v>11.2</v>
      </c>
    </row>
    <row r="855" spans="1:7" ht="90" outlineLevel="1" x14ac:dyDescent="0.25">
      <c r="A855" s="12" t="s">
        <v>576</v>
      </c>
      <c r="B855" s="17" t="s">
        <v>569</v>
      </c>
      <c r="C855" s="17" t="s">
        <v>22</v>
      </c>
      <c r="D855" s="17" t="s">
        <v>577</v>
      </c>
      <c r="E855" s="18"/>
      <c r="F855" s="79">
        <f t="shared" ref="F855:G855" si="393">F856</f>
        <v>62425.899999999994</v>
      </c>
      <c r="G855" s="79">
        <f t="shared" si="393"/>
        <v>61784.099999999991</v>
      </c>
    </row>
    <row r="856" spans="1:7" ht="60" outlineLevel="1" x14ac:dyDescent="0.25">
      <c r="A856" s="12" t="s">
        <v>42</v>
      </c>
      <c r="B856" s="17" t="s">
        <v>569</v>
      </c>
      <c r="C856" s="17" t="s">
        <v>22</v>
      </c>
      <c r="D856" s="17" t="s">
        <v>578</v>
      </c>
      <c r="E856" s="18"/>
      <c r="F856" s="79">
        <f t="shared" ref="F856:G856" si="394">F857+F858+F859</f>
        <v>62425.899999999994</v>
      </c>
      <c r="G856" s="79">
        <f t="shared" si="394"/>
        <v>61784.099999999991</v>
      </c>
    </row>
    <row r="857" spans="1:7" ht="90" outlineLevel="1" x14ac:dyDescent="0.25">
      <c r="A857" s="11" t="s">
        <v>575</v>
      </c>
      <c r="B857" s="17" t="s">
        <v>569</v>
      </c>
      <c r="C857" s="17" t="s">
        <v>22</v>
      </c>
      <c r="D857" s="17" t="s">
        <v>578</v>
      </c>
      <c r="E857" s="18">
        <v>100</v>
      </c>
      <c r="F857" s="84">
        <v>55049.7</v>
      </c>
      <c r="G857" s="84">
        <v>54990.2</v>
      </c>
    </row>
    <row r="858" spans="1:7" ht="45" outlineLevel="1" x14ac:dyDescent="0.25">
      <c r="A858" s="11" t="s">
        <v>18</v>
      </c>
      <c r="B858" s="17" t="s">
        <v>569</v>
      </c>
      <c r="C858" s="17" t="s">
        <v>22</v>
      </c>
      <c r="D858" s="17" t="s">
        <v>578</v>
      </c>
      <c r="E858" s="18">
        <v>200</v>
      </c>
      <c r="F858" s="84">
        <v>3613.6</v>
      </c>
      <c r="G858" s="84">
        <v>3582.7</v>
      </c>
    </row>
    <row r="859" spans="1:7" outlineLevel="1" x14ac:dyDescent="0.25">
      <c r="A859" s="12" t="s">
        <v>44</v>
      </c>
      <c r="B859" s="17" t="s">
        <v>569</v>
      </c>
      <c r="C859" s="17" t="s">
        <v>22</v>
      </c>
      <c r="D859" s="17" t="s">
        <v>578</v>
      </c>
      <c r="E859" s="18">
        <v>800</v>
      </c>
      <c r="F859" s="84">
        <v>3762.6</v>
      </c>
      <c r="G859" s="84">
        <v>3211.2</v>
      </c>
    </row>
    <row r="860" spans="1:7" ht="90" outlineLevel="1" x14ac:dyDescent="0.25">
      <c r="A860" s="35" t="s">
        <v>187</v>
      </c>
      <c r="B860" s="17" t="s">
        <v>569</v>
      </c>
      <c r="C860" s="17" t="s">
        <v>22</v>
      </c>
      <c r="D860" s="17" t="s">
        <v>164</v>
      </c>
      <c r="E860" s="18"/>
      <c r="F860" s="80">
        <f t="shared" ref="F860:G863" si="395">F861</f>
        <v>278.5</v>
      </c>
      <c r="G860" s="80">
        <f t="shared" si="395"/>
        <v>227.7</v>
      </c>
    </row>
    <row r="861" spans="1:7" ht="49.5" customHeight="1" outlineLevel="1" x14ac:dyDescent="0.25">
      <c r="A861" s="12" t="s">
        <v>579</v>
      </c>
      <c r="B861" s="17" t="s">
        <v>569</v>
      </c>
      <c r="C861" s="17" t="s">
        <v>22</v>
      </c>
      <c r="D861" s="17" t="s">
        <v>580</v>
      </c>
      <c r="E861" s="18"/>
      <c r="F861" s="80">
        <f t="shared" si="395"/>
        <v>278.5</v>
      </c>
      <c r="G861" s="80">
        <f t="shared" si="395"/>
        <v>227.7</v>
      </c>
    </row>
    <row r="862" spans="1:7" ht="60" outlineLevel="1" x14ac:dyDescent="0.25">
      <c r="A862" s="12" t="s">
        <v>581</v>
      </c>
      <c r="B862" s="17" t="s">
        <v>569</v>
      </c>
      <c r="C862" s="17" t="s">
        <v>22</v>
      </c>
      <c r="D862" s="17" t="s">
        <v>582</v>
      </c>
      <c r="E862" s="18"/>
      <c r="F862" s="80">
        <f t="shared" si="395"/>
        <v>278.5</v>
      </c>
      <c r="G862" s="80">
        <f t="shared" si="395"/>
        <v>227.7</v>
      </c>
    </row>
    <row r="863" spans="1:7" ht="60" outlineLevel="1" x14ac:dyDescent="0.25">
      <c r="A863" s="12" t="s">
        <v>583</v>
      </c>
      <c r="B863" s="17" t="s">
        <v>569</v>
      </c>
      <c r="C863" s="17" t="s">
        <v>22</v>
      </c>
      <c r="D863" s="17" t="s">
        <v>584</v>
      </c>
      <c r="E863" s="18"/>
      <c r="F863" s="80">
        <f t="shared" si="395"/>
        <v>278.5</v>
      </c>
      <c r="G863" s="80">
        <f t="shared" si="395"/>
        <v>227.7</v>
      </c>
    </row>
    <row r="864" spans="1:7" ht="45" outlineLevel="1" x14ac:dyDescent="0.25">
      <c r="A864" s="30" t="s">
        <v>18</v>
      </c>
      <c r="B864" s="17" t="s">
        <v>569</v>
      </c>
      <c r="C864" s="17" t="s">
        <v>22</v>
      </c>
      <c r="D864" s="17" t="s">
        <v>584</v>
      </c>
      <c r="E864" s="18">
        <v>200</v>
      </c>
      <c r="F864" s="84">
        <v>278.5</v>
      </c>
      <c r="G864" s="84">
        <v>227.7</v>
      </c>
    </row>
    <row r="865" spans="1:7" outlineLevel="1" x14ac:dyDescent="0.25">
      <c r="A865" s="35" t="s">
        <v>159</v>
      </c>
      <c r="B865" s="17" t="s">
        <v>569</v>
      </c>
      <c r="C865" s="17" t="s">
        <v>160</v>
      </c>
      <c r="D865" s="17"/>
      <c r="E865" s="18"/>
      <c r="F865" s="80">
        <f t="shared" ref="F865:G865" si="396">F866+F900</f>
        <v>113249.2</v>
      </c>
      <c r="G865" s="80">
        <f t="shared" si="396"/>
        <v>105671.70000000001</v>
      </c>
    </row>
    <row r="866" spans="1:7" outlineLevel="1" x14ac:dyDescent="0.25">
      <c r="A866" s="35" t="s">
        <v>308</v>
      </c>
      <c r="B866" s="17" t="s">
        <v>569</v>
      </c>
      <c r="C866" s="17" t="s">
        <v>309</v>
      </c>
      <c r="D866" s="17"/>
      <c r="E866" s="18"/>
      <c r="F866" s="80">
        <f t="shared" ref="F866:G866" si="397">F867+F870+F895</f>
        <v>113247.4</v>
      </c>
      <c r="G866" s="80">
        <f t="shared" si="397"/>
        <v>105669.90000000001</v>
      </c>
    </row>
    <row r="867" spans="1:7" outlineLevel="1" x14ac:dyDescent="0.25">
      <c r="A867" s="35" t="s">
        <v>11</v>
      </c>
      <c r="B867" s="17" t="s">
        <v>569</v>
      </c>
      <c r="C867" s="60" t="s">
        <v>309</v>
      </c>
      <c r="D867" s="17" t="s">
        <v>12</v>
      </c>
      <c r="E867" s="60"/>
      <c r="F867" s="80">
        <f t="shared" ref="F867:G868" si="398">F868</f>
        <v>1740</v>
      </c>
      <c r="G867" s="80">
        <f t="shared" si="398"/>
        <v>1740</v>
      </c>
    </row>
    <row r="868" spans="1:7" ht="45" outlineLevel="1" x14ac:dyDescent="0.25">
      <c r="A868" s="63" t="s">
        <v>671</v>
      </c>
      <c r="B868" s="17" t="s">
        <v>569</v>
      </c>
      <c r="C868" s="60" t="s">
        <v>309</v>
      </c>
      <c r="D868" s="60" t="s">
        <v>670</v>
      </c>
      <c r="E868" s="60"/>
      <c r="F868" s="80">
        <f t="shared" si="398"/>
        <v>1740</v>
      </c>
      <c r="G868" s="80">
        <f t="shared" si="398"/>
        <v>1740</v>
      </c>
    </row>
    <row r="869" spans="1:7" ht="45" outlineLevel="1" x14ac:dyDescent="0.25">
      <c r="A869" s="55" t="s">
        <v>85</v>
      </c>
      <c r="B869" s="60" t="s">
        <v>569</v>
      </c>
      <c r="C869" s="60" t="s">
        <v>309</v>
      </c>
      <c r="D869" s="60" t="s">
        <v>670</v>
      </c>
      <c r="E869" s="18">
        <v>400</v>
      </c>
      <c r="F869" s="84">
        <v>1740</v>
      </c>
      <c r="G869" s="84">
        <v>1740</v>
      </c>
    </row>
    <row r="870" spans="1:7" ht="60" outlineLevel="1" x14ac:dyDescent="0.25">
      <c r="A870" s="35" t="s">
        <v>239</v>
      </c>
      <c r="B870" s="17" t="s">
        <v>569</v>
      </c>
      <c r="C870" s="17" t="s">
        <v>309</v>
      </c>
      <c r="D870" s="17" t="s">
        <v>240</v>
      </c>
      <c r="E870" s="18"/>
      <c r="F870" s="80">
        <f t="shared" ref="F870:G870" si="399">F871+F882+F886+F890</f>
        <v>97662.399999999994</v>
      </c>
      <c r="G870" s="80">
        <f t="shared" si="399"/>
        <v>90098.6</v>
      </c>
    </row>
    <row r="871" spans="1:7" ht="45" outlineLevel="1" x14ac:dyDescent="0.25">
      <c r="A871" s="35" t="s">
        <v>310</v>
      </c>
      <c r="B871" s="17" t="s">
        <v>569</v>
      </c>
      <c r="C871" s="17" t="s">
        <v>309</v>
      </c>
      <c r="D871" s="17" t="s">
        <v>311</v>
      </c>
      <c r="E871" s="18"/>
      <c r="F871" s="80">
        <f t="shared" ref="F871:G871" si="400">F872</f>
        <v>81669.7</v>
      </c>
      <c r="G871" s="80">
        <f t="shared" si="400"/>
        <v>76287.400000000009</v>
      </c>
    </row>
    <row r="872" spans="1:7" ht="60" outlineLevel="1" x14ac:dyDescent="0.25">
      <c r="A872" s="26" t="s">
        <v>585</v>
      </c>
      <c r="B872" s="17" t="s">
        <v>569</v>
      </c>
      <c r="C872" s="17" t="s">
        <v>309</v>
      </c>
      <c r="D872" s="17" t="s">
        <v>586</v>
      </c>
      <c r="E872" s="18"/>
      <c r="F872" s="80">
        <f t="shared" ref="F872:G872" si="401">F873+F876+F879</f>
        <v>81669.7</v>
      </c>
      <c r="G872" s="80">
        <f t="shared" si="401"/>
        <v>76287.400000000009</v>
      </c>
    </row>
    <row r="873" spans="1:7" ht="45" outlineLevel="1" x14ac:dyDescent="0.25">
      <c r="A873" s="26" t="s">
        <v>587</v>
      </c>
      <c r="B873" s="17" t="s">
        <v>569</v>
      </c>
      <c r="C873" s="17" t="s">
        <v>309</v>
      </c>
      <c r="D873" s="17" t="s">
        <v>588</v>
      </c>
      <c r="E873" s="18"/>
      <c r="F873" s="80">
        <f t="shared" ref="F873:G873" si="402">F874+F875</f>
        <v>71550</v>
      </c>
      <c r="G873" s="80">
        <f t="shared" si="402"/>
        <v>71550</v>
      </c>
    </row>
    <row r="874" spans="1:7" ht="45" outlineLevel="1" x14ac:dyDescent="0.25">
      <c r="A874" s="30" t="s">
        <v>85</v>
      </c>
      <c r="B874" s="17" t="s">
        <v>569</v>
      </c>
      <c r="C874" s="17" t="s">
        <v>309</v>
      </c>
      <c r="D874" s="17" t="s">
        <v>588</v>
      </c>
      <c r="E874" s="18">
        <v>400</v>
      </c>
      <c r="F874" s="84">
        <v>71120.3</v>
      </c>
      <c r="G874" s="84">
        <v>71120.3</v>
      </c>
    </row>
    <row r="875" spans="1:7" outlineLevel="1" x14ac:dyDescent="0.25">
      <c r="A875" s="26" t="s">
        <v>44</v>
      </c>
      <c r="B875" s="17" t="s">
        <v>569</v>
      </c>
      <c r="C875" s="17" t="s">
        <v>309</v>
      </c>
      <c r="D875" s="17" t="s">
        <v>588</v>
      </c>
      <c r="E875" s="18">
        <v>800</v>
      </c>
      <c r="F875" s="84">
        <v>429.7</v>
      </c>
      <c r="G875" s="84">
        <v>429.7</v>
      </c>
    </row>
    <row r="876" spans="1:7" ht="45" outlineLevel="1" x14ac:dyDescent="0.25">
      <c r="A876" s="26" t="s">
        <v>587</v>
      </c>
      <c r="B876" s="17" t="s">
        <v>569</v>
      </c>
      <c r="C876" s="17" t="s">
        <v>309</v>
      </c>
      <c r="D876" s="17" t="s">
        <v>589</v>
      </c>
      <c r="E876" s="18"/>
      <c r="F876" s="80">
        <f t="shared" ref="F876:G876" si="403">F877+F878</f>
        <v>9260.6999999999989</v>
      </c>
      <c r="G876" s="80">
        <f t="shared" si="403"/>
        <v>4332.3</v>
      </c>
    </row>
    <row r="877" spans="1:7" ht="51.75" customHeight="1" outlineLevel="1" x14ac:dyDescent="0.25">
      <c r="A877" s="30" t="s">
        <v>85</v>
      </c>
      <c r="B877" s="17" t="s">
        <v>569</v>
      </c>
      <c r="C877" s="17" t="s">
        <v>309</v>
      </c>
      <c r="D877" s="17" t="s">
        <v>589</v>
      </c>
      <c r="E877" s="18">
        <v>400</v>
      </c>
      <c r="F877" s="84">
        <v>9073.9</v>
      </c>
      <c r="G877" s="84">
        <v>4205.5</v>
      </c>
    </row>
    <row r="878" spans="1:7" ht="15" customHeight="1" outlineLevel="1" x14ac:dyDescent="0.25">
      <c r="A878" s="26" t="s">
        <v>44</v>
      </c>
      <c r="B878" s="17" t="s">
        <v>569</v>
      </c>
      <c r="C878" s="17" t="s">
        <v>309</v>
      </c>
      <c r="D878" s="17" t="s">
        <v>589</v>
      </c>
      <c r="E878" s="18">
        <v>800</v>
      </c>
      <c r="F878" s="84">
        <v>186.8</v>
      </c>
      <c r="G878" s="84">
        <v>126.8</v>
      </c>
    </row>
    <row r="879" spans="1:7" ht="45" outlineLevel="1" x14ac:dyDescent="0.25">
      <c r="A879" s="26" t="s">
        <v>587</v>
      </c>
      <c r="B879" s="17" t="s">
        <v>569</v>
      </c>
      <c r="C879" s="17" t="s">
        <v>309</v>
      </c>
      <c r="D879" s="17" t="s">
        <v>637</v>
      </c>
      <c r="E879" s="18"/>
      <c r="F879" s="80">
        <f t="shared" ref="F879:G879" si="404">F880+F881</f>
        <v>859</v>
      </c>
      <c r="G879" s="80">
        <f t="shared" si="404"/>
        <v>405.09999999999997</v>
      </c>
    </row>
    <row r="880" spans="1:7" ht="48" customHeight="1" outlineLevel="1" x14ac:dyDescent="0.25">
      <c r="A880" s="30" t="s">
        <v>85</v>
      </c>
      <c r="B880" s="17" t="s">
        <v>569</v>
      </c>
      <c r="C880" s="17" t="s">
        <v>309</v>
      </c>
      <c r="D880" s="17" t="s">
        <v>637</v>
      </c>
      <c r="E880" s="18">
        <v>400</v>
      </c>
      <c r="F880" s="84">
        <v>59.9</v>
      </c>
      <c r="G880" s="84">
        <v>59.9</v>
      </c>
    </row>
    <row r="881" spans="1:7" ht="18.75" customHeight="1" outlineLevel="1" x14ac:dyDescent="0.25">
      <c r="A881" s="26" t="s">
        <v>44</v>
      </c>
      <c r="B881" s="17" t="s">
        <v>569</v>
      </c>
      <c r="C881" s="17" t="s">
        <v>309</v>
      </c>
      <c r="D881" s="17" t="s">
        <v>637</v>
      </c>
      <c r="E881" s="18">
        <v>800</v>
      </c>
      <c r="F881" s="84">
        <v>799.1</v>
      </c>
      <c r="G881" s="84">
        <v>345.2</v>
      </c>
    </row>
    <row r="882" spans="1:7" ht="75" outlineLevel="1" x14ac:dyDescent="0.25">
      <c r="A882" s="35" t="s">
        <v>570</v>
      </c>
      <c r="B882" s="17" t="s">
        <v>569</v>
      </c>
      <c r="C882" s="17" t="s">
        <v>309</v>
      </c>
      <c r="D882" s="17" t="s">
        <v>571</v>
      </c>
      <c r="E882" s="18"/>
      <c r="F882" s="80">
        <f t="shared" ref="F882:G884" si="405">F883</f>
        <v>1935.5</v>
      </c>
      <c r="G882" s="80">
        <f t="shared" si="405"/>
        <v>918</v>
      </c>
    </row>
    <row r="883" spans="1:7" ht="75" outlineLevel="1" x14ac:dyDescent="0.25">
      <c r="A883" s="35" t="s">
        <v>572</v>
      </c>
      <c r="B883" s="17" t="s">
        <v>569</v>
      </c>
      <c r="C883" s="17" t="s">
        <v>309</v>
      </c>
      <c r="D883" s="17" t="s">
        <v>573</v>
      </c>
      <c r="E883" s="18"/>
      <c r="F883" s="80">
        <f t="shared" si="405"/>
        <v>1935.5</v>
      </c>
      <c r="G883" s="80">
        <f t="shared" si="405"/>
        <v>918</v>
      </c>
    </row>
    <row r="884" spans="1:7" ht="30" outlineLevel="1" x14ac:dyDescent="0.25">
      <c r="A884" s="35" t="s">
        <v>590</v>
      </c>
      <c r="B884" s="17" t="s">
        <v>569</v>
      </c>
      <c r="C884" s="17" t="s">
        <v>309</v>
      </c>
      <c r="D884" s="17" t="s">
        <v>591</v>
      </c>
      <c r="E884" s="18"/>
      <c r="F884" s="80">
        <f t="shared" si="405"/>
        <v>1935.5</v>
      </c>
      <c r="G884" s="80">
        <f t="shared" si="405"/>
        <v>918</v>
      </c>
    </row>
    <row r="885" spans="1:7" ht="45" outlineLevel="1" x14ac:dyDescent="0.25">
      <c r="A885" s="30" t="s">
        <v>18</v>
      </c>
      <c r="B885" s="17" t="s">
        <v>569</v>
      </c>
      <c r="C885" s="17" t="s">
        <v>309</v>
      </c>
      <c r="D885" s="17" t="s">
        <v>591</v>
      </c>
      <c r="E885" s="18">
        <v>200</v>
      </c>
      <c r="F885" s="84">
        <v>1935.5</v>
      </c>
      <c r="G885" s="84">
        <v>918</v>
      </c>
    </row>
    <row r="886" spans="1:7" ht="60" outlineLevel="1" x14ac:dyDescent="0.25">
      <c r="A886" s="30" t="s">
        <v>592</v>
      </c>
      <c r="B886" s="17" t="s">
        <v>569</v>
      </c>
      <c r="C886" s="17" t="s">
        <v>309</v>
      </c>
      <c r="D886" s="17" t="s">
        <v>593</v>
      </c>
      <c r="E886" s="18"/>
      <c r="F886" s="80">
        <f t="shared" ref="F886:G888" si="406">F887</f>
        <v>966.8</v>
      </c>
      <c r="G886" s="80">
        <f t="shared" si="406"/>
        <v>0</v>
      </c>
    </row>
    <row r="887" spans="1:7" ht="75" outlineLevel="1" x14ac:dyDescent="0.25">
      <c r="A887" s="30" t="s">
        <v>594</v>
      </c>
      <c r="B887" s="17" t="s">
        <v>569</v>
      </c>
      <c r="C887" s="17" t="s">
        <v>309</v>
      </c>
      <c r="D887" s="17" t="s">
        <v>595</v>
      </c>
      <c r="E887" s="18"/>
      <c r="F887" s="80">
        <f t="shared" si="406"/>
        <v>966.8</v>
      </c>
      <c r="G887" s="80">
        <f t="shared" si="406"/>
        <v>0</v>
      </c>
    </row>
    <row r="888" spans="1:7" ht="30" outlineLevel="1" x14ac:dyDescent="0.25">
      <c r="A888" s="30" t="s">
        <v>596</v>
      </c>
      <c r="B888" s="17" t="s">
        <v>569</v>
      </c>
      <c r="C888" s="17" t="s">
        <v>309</v>
      </c>
      <c r="D888" s="17" t="s">
        <v>597</v>
      </c>
      <c r="E888" s="18"/>
      <c r="F888" s="79">
        <f t="shared" si="406"/>
        <v>966.8</v>
      </c>
      <c r="G888" s="79">
        <f t="shared" si="406"/>
        <v>0</v>
      </c>
    </row>
    <row r="889" spans="1:7" ht="50.25" customHeight="1" outlineLevel="1" x14ac:dyDescent="0.25">
      <c r="A889" s="30" t="s">
        <v>85</v>
      </c>
      <c r="B889" s="17" t="s">
        <v>569</v>
      </c>
      <c r="C889" s="17" t="s">
        <v>309</v>
      </c>
      <c r="D889" s="17" t="s">
        <v>597</v>
      </c>
      <c r="E889" s="18">
        <v>400</v>
      </c>
      <c r="F889" s="84">
        <v>966.8</v>
      </c>
      <c r="G889" s="84">
        <v>0</v>
      </c>
    </row>
    <row r="890" spans="1:7" ht="60" outlineLevel="1" x14ac:dyDescent="0.25">
      <c r="A890" s="30" t="s">
        <v>635</v>
      </c>
      <c r="B890" s="17" t="s">
        <v>569</v>
      </c>
      <c r="C890" s="17" t="s">
        <v>309</v>
      </c>
      <c r="D890" s="17" t="s">
        <v>634</v>
      </c>
      <c r="E890" s="18"/>
      <c r="F890" s="80">
        <f t="shared" ref="F890:G891" si="407">F891</f>
        <v>13090.400000000001</v>
      </c>
      <c r="G890" s="80">
        <f t="shared" si="407"/>
        <v>12893.2</v>
      </c>
    </row>
    <row r="891" spans="1:7" ht="60" outlineLevel="1" x14ac:dyDescent="0.25">
      <c r="A891" s="30" t="s">
        <v>636</v>
      </c>
      <c r="B891" s="17" t="s">
        <v>569</v>
      </c>
      <c r="C891" s="17" t="s">
        <v>309</v>
      </c>
      <c r="D891" s="17" t="s">
        <v>633</v>
      </c>
      <c r="E891" s="18"/>
      <c r="F891" s="80">
        <f t="shared" si="407"/>
        <v>13090.400000000001</v>
      </c>
      <c r="G891" s="80">
        <f t="shared" si="407"/>
        <v>12893.2</v>
      </c>
    </row>
    <row r="892" spans="1:7" ht="60" outlineLevel="1" x14ac:dyDescent="0.25">
      <c r="A892" s="30" t="s">
        <v>631</v>
      </c>
      <c r="B892" s="17" t="s">
        <v>569</v>
      </c>
      <c r="C892" s="17" t="s">
        <v>309</v>
      </c>
      <c r="D892" s="17" t="s">
        <v>632</v>
      </c>
      <c r="E892" s="18"/>
      <c r="F892" s="80">
        <f t="shared" ref="F892:G892" si="408">F893+F894</f>
        <v>13090.400000000001</v>
      </c>
      <c r="G892" s="80">
        <f t="shared" si="408"/>
        <v>12893.2</v>
      </c>
    </row>
    <row r="893" spans="1:7" ht="45" outlineLevel="1" x14ac:dyDescent="0.25">
      <c r="A893" s="30" t="s">
        <v>85</v>
      </c>
      <c r="B893" s="17" t="s">
        <v>569</v>
      </c>
      <c r="C893" s="17" t="s">
        <v>309</v>
      </c>
      <c r="D893" s="17" t="s">
        <v>632</v>
      </c>
      <c r="E893" s="18">
        <v>400</v>
      </c>
      <c r="F893" s="84">
        <v>12929.2</v>
      </c>
      <c r="G893" s="84">
        <v>12732</v>
      </c>
    </row>
    <row r="894" spans="1:7" outlineLevel="1" x14ac:dyDescent="0.25">
      <c r="A894" s="30" t="s">
        <v>44</v>
      </c>
      <c r="B894" s="17" t="s">
        <v>569</v>
      </c>
      <c r="C894" s="17" t="s">
        <v>309</v>
      </c>
      <c r="D894" s="17" t="s">
        <v>632</v>
      </c>
      <c r="E894" s="18">
        <v>800</v>
      </c>
      <c r="F894" s="84">
        <v>161.19999999999999</v>
      </c>
      <c r="G894" s="84">
        <v>161.19999999999999</v>
      </c>
    </row>
    <row r="895" spans="1:7" ht="90" outlineLevel="1" x14ac:dyDescent="0.25">
      <c r="A895" s="35" t="s">
        <v>187</v>
      </c>
      <c r="B895" s="17" t="s">
        <v>569</v>
      </c>
      <c r="C895" s="17" t="s">
        <v>309</v>
      </c>
      <c r="D895" s="17" t="s">
        <v>164</v>
      </c>
      <c r="E895" s="18"/>
      <c r="F895" s="80">
        <f t="shared" ref="F895:G898" si="409">F896</f>
        <v>13845</v>
      </c>
      <c r="G895" s="80">
        <f t="shared" si="409"/>
        <v>13831.3</v>
      </c>
    </row>
    <row r="896" spans="1:7" ht="45" outlineLevel="1" x14ac:dyDescent="0.25">
      <c r="A896" s="30" t="s">
        <v>598</v>
      </c>
      <c r="B896" s="17" t="s">
        <v>569</v>
      </c>
      <c r="C896" s="17" t="s">
        <v>309</v>
      </c>
      <c r="D896" s="17" t="s">
        <v>599</v>
      </c>
      <c r="E896" s="18"/>
      <c r="F896" s="80">
        <f t="shared" si="409"/>
        <v>13845</v>
      </c>
      <c r="G896" s="80">
        <f t="shared" si="409"/>
        <v>13831.3</v>
      </c>
    </row>
    <row r="897" spans="1:7" ht="60" outlineLevel="1" x14ac:dyDescent="0.25">
      <c r="A897" s="30" t="s">
        <v>600</v>
      </c>
      <c r="B897" s="17" t="s">
        <v>569</v>
      </c>
      <c r="C897" s="17" t="s">
        <v>309</v>
      </c>
      <c r="D897" s="17" t="s">
        <v>601</v>
      </c>
      <c r="E897" s="18"/>
      <c r="F897" s="80">
        <f t="shared" si="409"/>
        <v>13845</v>
      </c>
      <c r="G897" s="80">
        <f t="shared" si="409"/>
        <v>13831.3</v>
      </c>
    </row>
    <row r="898" spans="1:7" ht="90" outlineLevel="1" x14ac:dyDescent="0.25">
      <c r="A898" s="30" t="s">
        <v>602</v>
      </c>
      <c r="B898" s="17" t="s">
        <v>569</v>
      </c>
      <c r="C898" s="17" t="s">
        <v>309</v>
      </c>
      <c r="D898" s="17" t="s">
        <v>603</v>
      </c>
      <c r="E898" s="18"/>
      <c r="F898" s="80">
        <f t="shared" si="409"/>
        <v>13845</v>
      </c>
      <c r="G898" s="80">
        <f t="shared" si="409"/>
        <v>13831.3</v>
      </c>
    </row>
    <row r="899" spans="1:7" ht="48" customHeight="1" outlineLevel="1" x14ac:dyDescent="0.25">
      <c r="A899" s="30" t="s">
        <v>18</v>
      </c>
      <c r="B899" s="17" t="s">
        <v>569</v>
      </c>
      <c r="C899" s="17" t="s">
        <v>309</v>
      </c>
      <c r="D899" s="17" t="s">
        <v>603</v>
      </c>
      <c r="E899" s="18">
        <v>200</v>
      </c>
      <c r="F899" s="84">
        <v>13845</v>
      </c>
      <c r="G899" s="84">
        <v>13831.3</v>
      </c>
    </row>
    <row r="900" spans="1:7" ht="30" outlineLevel="1" x14ac:dyDescent="0.25">
      <c r="A900" s="11" t="s">
        <v>200</v>
      </c>
      <c r="B900" s="17" t="s">
        <v>569</v>
      </c>
      <c r="C900" s="17" t="s">
        <v>201</v>
      </c>
      <c r="D900" s="17"/>
      <c r="E900" s="18"/>
      <c r="F900" s="79">
        <f t="shared" ref="F900:G904" si="410">F901</f>
        <v>1.8</v>
      </c>
      <c r="G900" s="79">
        <f t="shared" si="410"/>
        <v>1.8</v>
      </c>
    </row>
    <row r="901" spans="1:7" ht="60" outlineLevel="1" x14ac:dyDescent="0.25">
      <c r="A901" s="35" t="s">
        <v>239</v>
      </c>
      <c r="B901" s="17" t="s">
        <v>569</v>
      </c>
      <c r="C901" s="17" t="s">
        <v>201</v>
      </c>
      <c r="D901" s="17" t="s">
        <v>240</v>
      </c>
      <c r="E901" s="18"/>
      <c r="F901" s="79">
        <f t="shared" si="410"/>
        <v>1.8</v>
      </c>
      <c r="G901" s="79">
        <f t="shared" si="410"/>
        <v>1.8</v>
      </c>
    </row>
    <row r="902" spans="1:7" ht="75" outlineLevel="1" x14ac:dyDescent="0.25">
      <c r="A902" s="35" t="s">
        <v>570</v>
      </c>
      <c r="B902" s="17" t="s">
        <v>569</v>
      </c>
      <c r="C902" s="17" t="s">
        <v>201</v>
      </c>
      <c r="D902" s="17" t="s">
        <v>571</v>
      </c>
      <c r="E902" s="18"/>
      <c r="F902" s="79">
        <f t="shared" si="410"/>
        <v>1.8</v>
      </c>
      <c r="G902" s="79">
        <f t="shared" si="410"/>
        <v>1.8</v>
      </c>
    </row>
    <row r="903" spans="1:7" ht="75" outlineLevel="1" x14ac:dyDescent="0.25">
      <c r="A903" s="35" t="s">
        <v>572</v>
      </c>
      <c r="B903" s="17" t="s">
        <v>569</v>
      </c>
      <c r="C903" s="17" t="s">
        <v>201</v>
      </c>
      <c r="D903" s="17" t="s">
        <v>573</v>
      </c>
      <c r="E903" s="18"/>
      <c r="F903" s="79">
        <f t="shared" si="410"/>
        <v>1.8</v>
      </c>
      <c r="G903" s="79">
        <f t="shared" si="410"/>
        <v>1.8</v>
      </c>
    </row>
    <row r="904" spans="1:7" ht="180" outlineLevel="1" x14ac:dyDescent="0.25">
      <c r="A904" s="36" t="s">
        <v>604</v>
      </c>
      <c r="B904" s="17" t="s">
        <v>569</v>
      </c>
      <c r="C904" s="17" t="s">
        <v>201</v>
      </c>
      <c r="D904" s="17" t="s">
        <v>605</v>
      </c>
      <c r="E904" s="18"/>
      <c r="F904" s="79">
        <f t="shared" si="410"/>
        <v>1.8</v>
      </c>
      <c r="G904" s="79">
        <f t="shared" si="410"/>
        <v>1.8</v>
      </c>
    </row>
    <row r="905" spans="1:7" ht="45" outlineLevel="1" x14ac:dyDescent="0.25">
      <c r="A905" s="30" t="s">
        <v>18</v>
      </c>
      <c r="B905" s="17" t="s">
        <v>569</v>
      </c>
      <c r="C905" s="17" t="s">
        <v>201</v>
      </c>
      <c r="D905" s="17" t="s">
        <v>605</v>
      </c>
      <c r="E905" s="18">
        <v>200</v>
      </c>
      <c r="F905" s="84">
        <v>1.8</v>
      </c>
      <c r="G905" s="84">
        <v>1.8</v>
      </c>
    </row>
    <row r="906" spans="1:7" outlineLevel="1" x14ac:dyDescent="0.25">
      <c r="A906" s="35" t="s">
        <v>26</v>
      </c>
      <c r="B906" s="17" t="s">
        <v>569</v>
      </c>
      <c r="C906" s="17" t="s">
        <v>27</v>
      </c>
      <c r="D906" s="17"/>
      <c r="E906" s="18"/>
      <c r="F906" s="80">
        <f t="shared" ref="F906:G906" si="411">F907+F921</f>
        <v>120852.7</v>
      </c>
      <c r="G906" s="80">
        <f t="shared" si="411"/>
        <v>86647.9</v>
      </c>
    </row>
    <row r="907" spans="1:7" outlineLevel="1" x14ac:dyDescent="0.25">
      <c r="A907" s="35" t="s">
        <v>28</v>
      </c>
      <c r="B907" s="17" t="s">
        <v>569</v>
      </c>
      <c r="C907" s="17" t="s">
        <v>29</v>
      </c>
      <c r="D907" s="17"/>
      <c r="E907" s="18"/>
      <c r="F907" s="80">
        <f t="shared" ref="F907:G907" si="412">F908</f>
        <v>30318.3</v>
      </c>
      <c r="G907" s="80">
        <f t="shared" si="412"/>
        <v>20985</v>
      </c>
    </row>
    <row r="908" spans="1:7" ht="60" outlineLevel="1" x14ac:dyDescent="0.25">
      <c r="A908" s="35" t="s">
        <v>239</v>
      </c>
      <c r="B908" s="17" t="s">
        <v>569</v>
      </c>
      <c r="C908" s="17" t="s">
        <v>29</v>
      </c>
      <c r="D908" s="17" t="s">
        <v>240</v>
      </c>
      <c r="E908" s="18"/>
      <c r="F908" s="80">
        <f t="shared" ref="F908:G908" si="413">F909+F913+F917</f>
        <v>30318.3</v>
      </c>
      <c r="G908" s="80">
        <f t="shared" si="413"/>
        <v>20985</v>
      </c>
    </row>
    <row r="909" spans="1:7" ht="45" outlineLevel="1" x14ac:dyDescent="0.25">
      <c r="A909" s="35" t="s">
        <v>606</v>
      </c>
      <c r="B909" s="17" t="s">
        <v>569</v>
      </c>
      <c r="C909" s="17" t="s">
        <v>29</v>
      </c>
      <c r="D909" s="17" t="s">
        <v>607</v>
      </c>
      <c r="E909" s="18"/>
      <c r="F909" s="80">
        <f t="shared" ref="F909:G911" si="414">F910</f>
        <v>4296.3999999999996</v>
      </c>
      <c r="G909" s="80">
        <f t="shared" si="414"/>
        <v>3922.3</v>
      </c>
    </row>
    <row r="910" spans="1:7" ht="60" outlineLevel="1" x14ac:dyDescent="0.25">
      <c r="A910" s="35" t="s">
        <v>608</v>
      </c>
      <c r="B910" s="17" t="s">
        <v>569</v>
      </c>
      <c r="C910" s="17" t="s">
        <v>29</v>
      </c>
      <c r="D910" s="17" t="s">
        <v>609</v>
      </c>
      <c r="E910" s="18"/>
      <c r="F910" s="80">
        <f t="shared" si="414"/>
        <v>4296.3999999999996</v>
      </c>
      <c r="G910" s="80">
        <f t="shared" si="414"/>
        <v>3922.3</v>
      </c>
    </row>
    <row r="911" spans="1:7" ht="90" outlineLevel="1" x14ac:dyDescent="0.25">
      <c r="A911" s="35" t="s">
        <v>610</v>
      </c>
      <c r="B911" s="17" t="s">
        <v>569</v>
      </c>
      <c r="C911" s="17" t="s">
        <v>611</v>
      </c>
      <c r="D911" s="17" t="s">
        <v>612</v>
      </c>
      <c r="E911" s="18"/>
      <c r="F911" s="80">
        <f t="shared" si="414"/>
        <v>4296.3999999999996</v>
      </c>
      <c r="G911" s="80">
        <f t="shared" si="414"/>
        <v>3922.3</v>
      </c>
    </row>
    <row r="912" spans="1:7" ht="30" outlineLevel="1" x14ac:dyDescent="0.25">
      <c r="A912" s="35" t="s">
        <v>25</v>
      </c>
      <c r="B912" s="17" t="s">
        <v>569</v>
      </c>
      <c r="C912" s="17" t="s">
        <v>611</v>
      </c>
      <c r="D912" s="17" t="s">
        <v>612</v>
      </c>
      <c r="E912" s="18">
        <v>300</v>
      </c>
      <c r="F912" s="84">
        <v>4296.3999999999996</v>
      </c>
      <c r="G912" s="84">
        <v>3922.3</v>
      </c>
    </row>
    <row r="913" spans="1:7" ht="30" outlineLevel="1" x14ac:dyDescent="0.25">
      <c r="A913" s="35" t="s">
        <v>613</v>
      </c>
      <c r="B913" s="17" t="s">
        <v>569</v>
      </c>
      <c r="C913" s="17" t="s">
        <v>29</v>
      </c>
      <c r="D913" s="17" t="s">
        <v>614</v>
      </c>
      <c r="E913" s="18"/>
      <c r="F913" s="80">
        <f t="shared" ref="F913:G915" si="415">F914</f>
        <v>3388.9</v>
      </c>
      <c r="G913" s="80">
        <f t="shared" si="415"/>
        <v>3338.8</v>
      </c>
    </row>
    <row r="914" spans="1:7" ht="75" outlineLevel="1" x14ac:dyDescent="0.25">
      <c r="A914" s="35" t="s">
        <v>615</v>
      </c>
      <c r="B914" s="17" t="s">
        <v>569</v>
      </c>
      <c r="C914" s="17" t="s">
        <v>29</v>
      </c>
      <c r="D914" s="17" t="s">
        <v>616</v>
      </c>
      <c r="E914" s="18"/>
      <c r="F914" s="80">
        <f t="shared" si="415"/>
        <v>3388.9</v>
      </c>
      <c r="G914" s="80">
        <f t="shared" si="415"/>
        <v>3338.8</v>
      </c>
    </row>
    <row r="915" spans="1:7" ht="30" outlineLevel="1" x14ac:dyDescent="0.25">
      <c r="A915" s="35" t="s">
        <v>617</v>
      </c>
      <c r="B915" s="17" t="s">
        <v>569</v>
      </c>
      <c r="C915" s="17" t="s">
        <v>29</v>
      </c>
      <c r="D915" s="17" t="s">
        <v>618</v>
      </c>
      <c r="E915" s="18"/>
      <c r="F915" s="80">
        <f t="shared" si="415"/>
        <v>3388.9</v>
      </c>
      <c r="G915" s="80">
        <f t="shared" si="415"/>
        <v>3338.8</v>
      </c>
    </row>
    <row r="916" spans="1:7" ht="30" outlineLevel="1" x14ac:dyDescent="0.25">
      <c r="A916" s="11" t="s">
        <v>25</v>
      </c>
      <c r="B916" s="17" t="s">
        <v>569</v>
      </c>
      <c r="C916" s="17" t="s">
        <v>29</v>
      </c>
      <c r="D916" s="17" t="s">
        <v>618</v>
      </c>
      <c r="E916" s="18">
        <v>300</v>
      </c>
      <c r="F916" s="84">
        <v>3388.9</v>
      </c>
      <c r="G916" s="84">
        <v>3338.8</v>
      </c>
    </row>
    <row r="917" spans="1:7" ht="60" outlineLevel="1" x14ac:dyDescent="0.25">
      <c r="A917" s="36" t="s">
        <v>592</v>
      </c>
      <c r="B917" s="17" t="s">
        <v>569</v>
      </c>
      <c r="C917" s="17" t="s">
        <v>29</v>
      </c>
      <c r="D917" s="17" t="s">
        <v>593</v>
      </c>
      <c r="E917" s="18"/>
      <c r="F917" s="80">
        <f t="shared" ref="F917:G918" si="416">F918</f>
        <v>22633</v>
      </c>
      <c r="G917" s="80">
        <f t="shared" si="416"/>
        <v>13723.9</v>
      </c>
    </row>
    <row r="918" spans="1:7" ht="60" outlineLevel="1" x14ac:dyDescent="0.25">
      <c r="A918" s="36" t="s">
        <v>619</v>
      </c>
      <c r="B918" s="17" t="s">
        <v>569</v>
      </c>
      <c r="C918" s="17" t="s">
        <v>29</v>
      </c>
      <c r="D918" s="17" t="s">
        <v>620</v>
      </c>
      <c r="E918" s="18"/>
      <c r="F918" s="80">
        <f t="shared" si="416"/>
        <v>22633</v>
      </c>
      <c r="G918" s="80">
        <f t="shared" si="416"/>
        <v>13723.9</v>
      </c>
    </row>
    <row r="919" spans="1:7" ht="124.5" customHeight="1" outlineLevel="1" x14ac:dyDescent="0.25">
      <c r="A919" s="36" t="s">
        <v>621</v>
      </c>
      <c r="B919" s="17" t="s">
        <v>569</v>
      </c>
      <c r="C919" s="17" t="s">
        <v>29</v>
      </c>
      <c r="D919" s="34" t="s">
        <v>668</v>
      </c>
      <c r="E919" s="18"/>
      <c r="F919" s="84">
        <v>22633</v>
      </c>
      <c r="G919" s="84">
        <v>13723.9</v>
      </c>
    </row>
    <row r="920" spans="1:7" ht="34.5" customHeight="1" outlineLevel="1" x14ac:dyDescent="0.25">
      <c r="A920" s="11" t="s">
        <v>25</v>
      </c>
      <c r="B920" s="17" t="s">
        <v>569</v>
      </c>
      <c r="C920" s="17" t="s">
        <v>29</v>
      </c>
      <c r="D920" s="34" t="s">
        <v>668</v>
      </c>
      <c r="E920" s="18">
        <v>300</v>
      </c>
      <c r="F920" s="84">
        <v>22633</v>
      </c>
      <c r="G920" s="84">
        <v>13723.9</v>
      </c>
    </row>
    <row r="921" spans="1:7" outlineLevel="1" x14ac:dyDescent="0.25">
      <c r="A921" s="35" t="s">
        <v>237</v>
      </c>
      <c r="B921" s="17" t="s">
        <v>569</v>
      </c>
      <c r="C921" s="17" t="s">
        <v>238</v>
      </c>
      <c r="D921" s="17"/>
      <c r="E921" s="17"/>
      <c r="F921" s="80">
        <f t="shared" ref="F921:G923" si="417">F922</f>
        <v>90534.399999999994</v>
      </c>
      <c r="G921" s="80">
        <f t="shared" si="417"/>
        <v>65662.899999999994</v>
      </c>
    </row>
    <row r="922" spans="1:7" ht="60" outlineLevel="1" x14ac:dyDescent="0.25">
      <c r="A922" s="35" t="s">
        <v>239</v>
      </c>
      <c r="B922" s="17" t="s">
        <v>569</v>
      </c>
      <c r="C922" s="17" t="s">
        <v>238</v>
      </c>
      <c r="D922" s="17" t="s">
        <v>240</v>
      </c>
      <c r="E922" s="17"/>
      <c r="F922" s="80">
        <f t="shared" si="417"/>
        <v>90534.399999999994</v>
      </c>
      <c r="G922" s="80">
        <f t="shared" si="417"/>
        <v>65662.899999999994</v>
      </c>
    </row>
    <row r="923" spans="1:7" ht="75" outlineLevel="1" x14ac:dyDescent="0.25">
      <c r="A923" s="11" t="s">
        <v>241</v>
      </c>
      <c r="B923" s="17" t="s">
        <v>569</v>
      </c>
      <c r="C923" s="17" t="s">
        <v>238</v>
      </c>
      <c r="D923" s="9" t="s">
        <v>242</v>
      </c>
      <c r="E923" s="17"/>
      <c r="F923" s="80">
        <f t="shared" si="417"/>
        <v>90534.399999999994</v>
      </c>
      <c r="G923" s="80">
        <f t="shared" si="417"/>
        <v>65662.899999999994</v>
      </c>
    </row>
    <row r="924" spans="1:7" ht="90" outlineLevel="1" x14ac:dyDescent="0.25">
      <c r="A924" s="12" t="s">
        <v>243</v>
      </c>
      <c r="B924" s="17" t="s">
        <v>569</v>
      </c>
      <c r="C924" s="17" t="s">
        <v>238</v>
      </c>
      <c r="D924" s="9" t="s">
        <v>244</v>
      </c>
      <c r="E924" s="17"/>
      <c r="F924" s="80">
        <f t="shared" ref="F924:G924" si="418">F925+F927</f>
        <v>90534.399999999994</v>
      </c>
      <c r="G924" s="80">
        <f t="shared" si="418"/>
        <v>65662.899999999994</v>
      </c>
    </row>
    <row r="925" spans="1:7" ht="105" outlineLevel="1" x14ac:dyDescent="0.25">
      <c r="A925" s="36" t="s">
        <v>622</v>
      </c>
      <c r="B925" s="17" t="s">
        <v>569</v>
      </c>
      <c r="C925" s="17" t="s">
        <v>238</v>
      </c>
      <c r="D925" s="9" t="s">
        <v>623</v>
      </c>
      <c r="E925" s="17"/>
      <c r="F925" s="80">
        <f t="shared" ref="F925:G925" si="419">F926</f>
        <v>540</v>
      </c>
      <c r="G925" s="80">
        <f t="shared" si="419"/>
        <v>391.7</v>
      </c>
    </row>
    <row r="926" spans="1:7" ht="46.5" customHeight="1" outlineLevel="1" x14ac:dyDescent="0.25">
      <c r="A926" s="11" t="s">
        <v>18</v>
      </c>
      <c r="B926" s="17" t="s">
        <v>569</v>
      </c>
      <c r="C926" s="17" t="s">
        <v>238</v>
      </c>
      <c r="D926" s="9" t="s">
        <v>623</v>
      </c>
      <c r="E926" s="17" t="s">
        <v>52</v>
      </c>
      <c r="F926" s="84">
        <v>540</v>
      </c>
      <c r="G926" s="84">
        <v>391.7</v>
      </c>
    </row>
    <row r="927" spans="1:7" ht="75" outlineLevel="1" x14ac:dyDescent="0.25">
      <c r="A927" s="30" t="s">
        <v>625</v>
      </c>
      <c r="B927" s="17" t="s">
        <v>569</v>
      </c>
      <c r="C927" s="17" t="s">
        <v>238</v>
      </c>
      <c r="D927" s="9" t="s">
        <v>626</v>
      </c>
      <c r="E927" s="17"/>
      <c r="F927" s="79">
        <f t="shared" ref="F927:G927" si="420">F928</f>
        <v>89994.4</v>
      </c>
      <c r="G927" s="79">
        <f t="shared" si="420"/>
        <v>65271.199999999997</v>
      </c>
    </row>
    <row r="928" spans="1:7" ht="44.25" customHeight="1" outlineLevel="1" x14ac:dyDescent="0.25">
      <c r="A928" s="30" t="s">
        <v>85</v>
      </c>
      <c r="B928" s="17" t="s">
        <v>569</v>
      </c>
      <c r="C928" s="17" t="s">
        <v>238</v>
      </c>
      <c r="D928" s="9" t="s">
        <v>626</v>
      </c>
      <c r="E928" s="17" t="s">
        <v>624</v>
      </c>
      <c r="F928" s="84">
        <v>89994.4</v>
      </c>
      <c r="G928" s="84">
        <v>65271.199999999997</v>
      </c>
    </row>
    <row r="929" spans="1:7" ht="28.5" x14ac:dyDescent="0.25">
      <c r="A929" s="7" t="s">
        <v>627</v>
      </c>
      <c r="B929" s="8" t="s">
        <v>628</v>
      </c>
      <c r="C929" s="9" t="s">
        <v>35</v>
      </c>
      <c r="D929" s="8"/>
      <c r="E929" s="10"/>
      <c r="F929" s="87">
        <f t="shared" ref="F929:G932" si="421">F930</f>
        <v>30448.3</v>
      </c>
      <c r="G929" s="87">
        <f t="shared" si="421"/>
        <v>29764.3</v>
      </c>
    </row>
    <row r="930" spans="1:7" outlineLevel="1" x14ac:dyDescent="0.25">
      <c r="A930" s="11" t="s">
        <v>7</v>
      </c>
      <c r="B930" s="9" t="s">
        <v>628</v>
      </c>
      <c r="C930" s="9" t="s">
        <v>8</v>
      </c>
      <c r="D930" s="9"/>
      <c r="E930" s="10"/>
      <c r="F930" s="79">
        <f t="shared" si="421"/>
        <v>30448.3</v>
      </c>
      <c r="G930" s="79">
        <f t="shared" si="421"/>
        <v>29764.3</v>
      </c>
    </row>
    <row r="931" spans="1:7" ht="60" outlineLevel="1" x14ac:dyDescent="0.25">
      <c r="A931" s="11" t="s">
        <v>629</v>
      </c>
      <c r="B931" s="9" t="s">
        <v>628</v>
      </c>
      <c r="C931" s="9" t="s">
        <v>291</v>
      </c>
      <c r="D931" s="9"/>
      <c r="E931" s="10"/>
      <c r="F931" s="79">
        <f t="shared" si="421"/>
        <v>30448.3</v>
      </c>
      <c r="G931" s="79">
        <f t="shared" si="421"/>
        <v>29764.3</v>
      </c>
    </row>
    <row r="932" spans="1:7" outlineLevel="1" x14ac:dyDescent="0.25">
      <c r="A932" s="11" t="s">
        <v>11</v>
      </c>
      <c r="B932" s="9" t="s">
        <v>628</v>
      </c>
      <c r="C932" s="9" t="s">
        <v>291</v>
      </c>
      <c r="D932" s="9" t="s">
        <v>12</v>
      </c>
      <c r="E932" s="10"/>
      <c r="F932" s="79">
        <f t="shared" si="421"/>
        <v>30448.3</v>
      </c>
      <c r="G932" s="79">
        <f t="shared" si="421"/>
        <v>29764.3</v>
      </c>
    </row>
    <row r="933" spans="1:7" ht="60" outlineLevel="1" x14ac:dyDescent="0.25">
      <c r="A933" s="12" t="s">
        <v>42</v>
      </c>
      <c r="B933" s="9" t="s">
        <v>628</v>
      </c>
      <c r="C933" s="9" t="s">
        <v>291</v>
      </c>
      <c r="D933" s="9" t="s">
        <v>43</v>
      </c>
      <c r="E933" s="53"/>
      <c r="F933" s="79">
        <f t="shared" ref="F933:G933" si="422">F934+F935+F936</f>
        <v>30448.3</v>
      </c>
      <c r="G933" s="79">
        <f t="shared" si="422"/>
        <v>29764.3</v>
      </c>
    </row>
    <row r="934" spans="1:7" ht="90" outlineLevel="1" x14ac:dyDescent="0.25">
      <c r="A934" s="11" t="s">
        <v>575</v>
      </c>
      <c r="B934" s="9" t="s">
        <v>628</v>
      </c>
      <c r="C934" s="9" t="s">
        <v>291</v>
      </c>
      <c r="D934" s="9" t="s">
        <v>43</v>
      </c>
      <c r="E934" s="10">
        <v>100</v>
      </c>
      <c r="F934" s="84">
        <v>28401.8</v>
      </c>
      <c r="G934" s="84">
        <v>27728.3</v>
      </c>
    </row>
    <row r="935" spans="1:7" ht="45" outlineLevel="1" x14ac:dyDescent="0.25">
      <c r="A935" s="11" t="s">
        <v>18</v>
      </c>
      <c r="B935" s="9" t="s">
        <v>628</v>
      </c>
      <c r="C935" s="9" t="s">
        <v>291</v>
      </c>
      <c r="D935" s="9" t="s">
        <v>43</v>
      </c>
      <c r="E935" s="10">
        <v>200</v>
      </c>
      <c r="F935" s="84">
        <v>1998.5</v>
      </c>
      <c r="G935" s="84">
        <v>1998</v>
      </c>
    </row>
    <row r="936" spans="1:7" outlineLevel="1" x14ac:dyDescent="0.25">
      <c r="A936" s="12" t="s">
        <v>44</v>
      </c>
      <c r="B936" s="9" t="s">
        <v>628</v>
      </c>
      <c r="C936" s="9" t="s">
        <v>291</v>
      </c>
      <c r="D936" s="9" t="s">
        <v>43</v>
      </c>
      <c r="E936" s="10">
        <v>800</v>
      </c>
      <c r="F936" s="84">
        <v>48</v>
      </c>
      <c r="G936" s="84">
        <v>38</v>
      </c>
    </row>
    <row r="937" spans="1:7" x14ac:dyDescent="0.25">
      <c r="A937" s="5"/>
      <c r="B937" s="6"/>
      <c r="C937" s="6"/>
      <c r="D937" s="6"/>
      <c r="E937" s="6"/>
      <c r="F937" s="84"/>
      <c r="G937" s="84"/>
    </row>
    <row r="938" spans="1:7" s="62" customFormat="1" ht="14.25" x14ac:dyDescent="0.2">
      <c r="A938" s="61" t="s">
        <v>630</v>
      </c>
      <c r="B938" s="74"/>
      <c r="C938" s="74"/>
      <c r="D938" s="74"/>
      <c r="E938" s="74"/>
      <c r="F938" s="87">
        <f>F8+F26+F316+F333+F515+F557+F770+F839+F929</f>
        <v>16874702.300000004</v>
      </c>
      <c r="G938" s="87">
        <f>G8+G26+G316+G333+G515+G557+G770+G839+G929</f>
        <v>16100247.399999999</v>
      </c>
    </row>
    <row r="939" spans="1:7" ht="12.75" customHeight="1" x14ac:dyDescent="0.25">
      <c r="F939" s="80"/>
      <c r="G939" s="80"/>
    </row>
  </sheetData>
  <customSheetViews>
    <customSheetView guid="{274D7316-045D-4E89-B4ED-1818157136DA}" scale="80" showPageBreaks="1">
      <selection activeCell="O10" sqref="O10"/>
      <pageMargins left="0.70866141732283472" right="0.11811023622047245" top="0.47244094488188981" bottom="0.35433070866141736" header="0.31496062992125984" footer="0.31496062992125984"/>
      <pageSetup paperSize="9" scale="75" fitToHeight="0" orientation="portrait" r:id="rId1"/>
      <headerFooter>
        <oddFooter>&amp;R&amp;P</oddFooter>
      </headerFooter>
    </customSheetView>
    <customSheetView guid="{C519D10D-FB7F-4B3F-B179-C1FB2EF98E9A}" scale="80" showPageBreaks="1" fitToPage="1" printArea="1" showAutoFilter="1" topLeftCell="A460">
      <selection activeCell="I950" sqref="I950:L950"/>
      <pageMargins left="0.70866141732283472" right="0.31496062992125984" top="0.55118110236220474" bottom="0.35433070866141736" header="0.31496062992125984" footer="0.31496062992125984"/>
      <pageSetup paperSize="9" scale="54" fitToHeight="0" orientation="portrait" horizontalDpi="4294967295" verticalDpi="4294967295" r:id="rId2"/>
      <autoFilter ref="A3:J946"/>
    </customSheetView>
    <customSheetView guid="{8F45B62E-2C5C-4EEF-BBF7-95E3DECCC735}" scale="60" showPageBreaks="1" fitToPage="1" printArea="1" showAutoFilter="1" hiddenRows="1" topLeftCell="A600">
      <selection activeCell="H312" sqref="H312"/>
      <pageMargins left="0.70866141732283472" right="0.31496062992125984" top="0.55118110236220474" bottom="0.35433070866141736" header="0.31496062992125984" footer="0.31496062992125984"/>
      <pageSetup paperSize="9" scale="58" fitToHeight="0" orientation="portrait" horizontalDpi="4294967295" verticalDpi="4294967295" r:id="rId3"/>
      <autoFilter ref="A3:H945"/>
    </customSheetView>
    <customSheetView guid="{050571D2-8043-4B57-8CFC-7343BAFAEB82}" scale="60" showPageBreaks="1" fitToPage="1" printArea="1" showAutoFilter="1">
      <pane xSplit="1" ySplit="5" topLeftCell="B812" activePane="bottomRight" state="frozen"/>
      <selection pane="bottomRight" activeCell="H820" sqref="H820"/>
      <pageMargins left="0.70866141732283472" right="0.31496062992125984" top="0.55118110236220474" bottom="0.35433070866141736" header="0.31496062992125984" footer="0.31496062992125984"/>
      <pageSetup paperSize="9" scale="86" fitToHeight="0" orientation="portrait" horizontalDpi="4294967295" verticalDpi="4294967295" r:id="rId4"/>
      <autoFilter ref="A3:H945"/>
    </customSheetView>
    <customSheetView guid="{1B9BC604-EC91-4210-B2A9-5532E3AFD2B8}" scale="85" showPageBreaks="1" fitToPage="1" printArea="1" showAutoFilter="1" topLeftCell="A10">
      <pane xSplit="5" ySplit="3" topLeftCell="AO13" activePane="bottomRight" state="frozen"/>
      <selection pane="bottomRight" activeCell="AJ46" sqref="AJ46"/>
      <pageMargins left="0.70866141732283472" right="0.31496062992125984" top="0.55118110236220474" bottom="0.35433070866141736" header="0.31496062992125984" footer="0.31496062992125984"/>
      <pageSetup paperSize="9" scale="82" fitToHeight="0" orientation="portrait" horizontalDpi="4294967295" verticalDpi="4294967295" r:id="rId5"/>
      <autoFilter ref="A12:AF888"/>
    </customSheetView>
    <customSheetView guid="{B7B47636-84DA-4D16-BF77-D9946A74E10E}" scale="80" showPageBreaks="1" fitToPage="1" printArea="1" showAutoFilter="1" topLeftCell="A10">
      <pane xSplit="5" ySplit="5" topLeftCell="M385" activePane="bottomRight" state="frozen"/>
      <selection pane="bottomRight" activeCell="X394" sqref="X394"/>
      <pageMargins left="0.70866141732283472" right="0.31496062992125984" top="0.55118110236220474" bottom="0.35433070866141736" header="0.31496062992125984" footer="0.31496062992125984"/>
      <pageSetup paperSize="9" scale="17" fitToHeight="0" orientation="portrait" horizontalDpi="4294967295" verticalDpi="4294967295" r:id="rId6"/>
      <autoFilter ref="B1:AP1"/>
    </customSheetView>
    <customSheetView guid="{2F07396B-9D12-4D06-916D-AD3045B24B12}" scale="80" showPageBreaks="1" fitToPage="1" printArea="1" filter="1" showAutoFilter="1" topLeftCell="A10">
      <pane xSplit="8" ySplit="5" topLeftCell="I894" activePane="bottomRight" state="frozen"/>
      <selection pane="bottomRight" activeCell="I916" sqref="I916"/>
      <pageMargins left="0.70866141732283472" right="0.31496062992125984" top="0.55118110236220474" bottom="0.35433070866141736" header="0.31496062992125984" footer="0.31496062992125984"/>
      <pageSetup paperSize="9" scale="82" fitToHeight="0" orientation="portrait" horizontalDpi="4294967295" verticalDpi="4294967295" r:id="rId7"/>
      <autoFilter ref="A12:AF888">
        <filterColumn colId="6">
          <filters>
            <filter val="800"/>
            <filter val="ВР"/>
          </filters>
        </filterColumn>
      </autoFilter>
    </customSheetView>
    <customSheetView guid="{31B6811E-DB59-4054-B914-8C0C9C16E3B2}" scale="86" showPageBreaks="1" printArea="1" hiddenColumns="1">
      <selection activeCell="L13" sqref="L13"/>
      <pageMargins left="0.70866141732283472" right="0.11811023622047245" top="0.55118110236220474" bottom="0.35433070866141736" header="0.31496062992125984" footer="0.31496062992125984"/>
      <pageSetup paperSize="9" scale="75" fitToHeight="0" orientation="portrait" horizontalDpi="4294967295" verticalDpi="4294967295" r:id="rId8"/>
    </customSheetView>
    <customSheetView guid="{DE512088-54F5-4748-AB1C-D6E4BA564F5B}" scale="86" printArea="1" showAutoFilter="1">
      <pane xSplit="5" ySplit="5" topLeftCell="F301" activePane="bottomRight" state="frozen"/>
      <selection pane="bottomRight" activeCell="I302" sqref="I302"/>
      <pageMargins left="0.70866141732283472" right="0.11811023622047245" top="0.55118110236220474" bottom="0.35433070866141736" header="0.31496062992125984" footer="0.31496062992125984"/>
      <pageSetup paperSize="9" scale="75" fitToHeight="0" orientation="portrait" horizontalDpi="4294967295" verticalDpi="4294967295" r:id="rId9"/>
      <autoFilter ref="A3:H945"/>
    </customSheetView>
    <customSheetView guid="{589CEADC-FC0C-4F31-B38B-9B829E72D8F5}" scale="86" showPageBreaks="1" printArea="1" showAutoFilter="1">
      <pane xSplit="1" ySplit="5" topLeftCell="B954" activePane="bottomRight" state="frozen"/>
      <selection pane="bottomRight" activeCell="J847" sqref="J847"/>
      <pageMargins left="0.70866141732283472" right="0.11811023622047245" top="0.55118110236220474" bottom="0.35433070866141736" header="0.31496062992125984" footer="0.31496062992125984"/>
      <pageSetup paperSize="9" scale="75" fitToHeight="0" orientation="portrait" horizontalDpi="4294967295" verticalDpi="4294967295" r:id="rId10"/>
      <autoFilter ref="A3:H955"/>
    </customSheetView>
    <customSheetView guid="{10A22402-33F8-44F0-AEF9-6F20B3400B07}" scale="66" showPageBreaks="1" fitToPage="1" printArea="1" filter="1" showAutoFilter="1">
      <pane xSplit="1" ySplit="4" topLeftCell="B340" activePane="bottomRight" state="frozen"/>
      <selection pane="bottomRight" activeCell="J851" sqref="J851"/>
      <pageMargins left="0.70866141732283472" right="0.31496062992125984" top="0.55118110236220474" bottom="0.35433070866141736" header="0.31496062992125984" footer="0.31496062992125984"/>
      <pageSetup paperSize="9" scale="57" fitToHeight="0" orientation="portrait" horizontalDpi="4294967295" verticalDpi="4294967295" r:id="rId11"/>
      <autoFilter ref="C1:C993">
        <filterColumn colId="0">
          <filters>
            <filter val="0113"/>
          </filters>
        </filterColumn>
      </autoFilter>
    </customSheetView>
  </customSheetViews>
  <mergeCells count="8">
    <mergeCell ref="F1:G1"/>
    <mergeCell ref="F6:F7"/>
    <mergeCell ref="G6:G7"/>
    <mergeCell ref="A6:A7"/>
    <mergeCell ref="B6:B7"/>
    <mergeCell ref="C6:C7"/>
    <mergeCell ref="D6:D7"/>
    <mergeCell ref="E6:E7"/>
  </mergeCells>
  <phoneticPr fontId="8" type="noConversion"/>
  <pageMargins left="0.70866141732283472" right="0.11811023622047245" top="0.47244094488188981" bottom="0.35433070866141736" header="0.31496062992125984" footer="0.31496062992125984"/>
  <pageSetup paperSize="9" scale="75" fitToHeight="0" orientation="portrait" r:id="rId12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5" x14ac:dyDescent="0.25"/>
  <sheetData/>
  <customSheetViews>
    <customSheetView guid="{274D7316-045D-4E89-B4ED-1818157136DA}">
      <selection activeCell="B3" sqref="B3"/>
      <pageMargins left="0.7" right="0.7" top="0.75" bottom="0.75" header="0.3" footer="0.3"/>
    </customSheetView>
    <customSheetView guid="{C519D10D-FB7F-4B3F-B179-C1FB2EF98E9A}">
      <selection activeCell="B3" sqref="B3"/>
      <pageMargins left="0.7" right="0.7" top="0.75" bottom="0.75" header="0.3" footer="0.3"/>
    </customSheetView>
    <customSheetView guid="{8F45B62E-2C5C-4EEF-BBF7-95E3DECCC735}">
      <selection activeCell="B3" sqref="B3"/>
      <pageMargins left="0.7" right="0.7" top="0.75" bottom="0.75" header="0.3" footer="0.3"/>
    </customSheetView>
    <customSheetView guid="{050571D2-8043-4B57-8CFC-7343BAFAEB82}">
      <selection activeCell="B3" sqref="B3"/>
      <pageMargins left="0.7" right="0.7" top="0.75" bottom="0.75" header="0.3" footer="0.3"/>
    </customSheetView>
    <customSheetView guid="{DE512088-54F5-4748-AB1C-D6E4BA564F5B}">
      <selection activeCell="B3" sqref="B3"/>
      <pageMargins left="0.7" right="0.7" top="0.75" bottom="0.75" header="0.3" footer="0.3"/>
    </customSheetView>
    <customSheetView guid="{589CEADC-FC0C-4F31-B38B-9B829E72D8F5}">
      <selection activeCell="B3" sqref="B3"/>
      <pageMargins left="0.7" right="0.7" top="0.75" bottom="0.75" header="0.3" footer="0.3"/>
    </customSheetView>
    <customSheetView guid="{10A22402-33F8-44F0-AEF9-6F20B3400B07}">
      <selection activeCell="B3" sqref="B3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Ведомственная 2024</vt:lpstr>
      <vt:lpstr>Лист1</vt:lpstr>
      <vt:lpstr>'Ведомственная 2024'!Заголовки_для_печати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Геращенко</dc:creator>
  <cp:lastModifiedBy>Захаревич Елена</cp:lastModifiedBy>
  <cp:lastPrinted>2025-04-16T08:39:22Z</cp:lastPrinted>
  <dcterms:created xsi:type="dcterms:W3CDTF">2024-02-29T01:03:19Z</dcterms:created>
  <dcterms:modified xsi:type="dcterms:W3CDTF">2025-04-18T03:02:51Z</dcterms:modified>
</cp:coreProperties>
</file>