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B318\МОНИТОРИНГИ\МОНИТОРИНГ ОТКРЫТОСТИ БЮДЖЕТНЫХ ДАННЫХ\МОНИТОРИНГИ по ОТЧЕТУ об исполнении бюджета\Мониторинг открытости по отчету за 2025 год\Решение об исполнении за 2025\"/>
    </mc:Choice>
  </mc:AlternateContent>
  <xr:revisionPtr revIDLastSave="0" documentId="13_ncr:1_{460629D1-6F97-45CA-859F-8A52F838BCCC}" xr6:coauthVersionLast="47" xr6:coauthVersionMax="47" xr10:uidLastSave="{00000000-0000-0000-0000-000000000000}"/>
  <bookViews>
    <workbookView xWindow="2580" yWindow="240" windowWidth="16230" windowHeight="14970" xr2:uid="{0B3037E5-1DC4-46B7-9763-FFBB3ACC197B}"/>
  </bookViews>
  <sheets>
    <sheet name="2025-2027" sheetId="1" r:id="rId1"/>
  </sheets>
  <definedNames>
    <definedName name="_xlnm._FilterDatabase" localSheetId="0" hidden="1">'2025-2027'!$A$7:$G$1057</definedName>
    <definedName name="Z_007F5E36_0018_4E7B_90C6_1834EA67B89E_.wvu.FilterData" localSheetId="0" hidden="1">'2025-2027'!$C$5:$C$416</definedName>
    <definedName name="Z_007F5E36_0018_4E7B_90C6_1834EA67B89E_.wvu.Rows" localSheetId="0" hidden="1">'2025-2027'!$5:$6</definedName>
    <definedName name="Z_011F70A7_5F46_4956_BDE9_35DE6093FA70_.wvu.FilterData" localSheetId="0" hidden="1">'2025-2027'!$C$5:$C$416</definedName>
    <definedName name="Z_02BE3FA4_7E3B_4982_B06B_AADEC802EF92_.wvu.FilterData" localSheetId="0" hidden="1">'2025-2027'!$A$7:$E$1057</definedName>
    <definedName name="Z_032198BC_9691_4565_8C5A_C41B41F63927_.wvu.FilterData" localSheetId="0" hidden="1">'2025-2027'!$C$5:$C$1059</definedName>
    <definedName name="Z_05CBF28A_0C9B_4D79_8754_55D6EE76BAB2_.wvu.FilterData" localSheetId="0" hidden="1">'2025-2027'!$A$7:$E$1057</definedName>
    <definedName name="Z_05F49A39_7C0F_424E_8127_6E4E90A33CE6_.wvu.FilterData" localSheetId="0" hidden="1">'2025-2027'!$A$7:$E$1059</definedName>
    <definedName name="Z_0706DDDF_593A_46D1_B80A_EC9E5E6B8E5E_.wvu.FilterData" localSheetId="0" hidden="1">'2025-2027'!$A$7:$E$1057</definedName>
    <definedName name="Z_085785D3_4204_4342_99E3_E4D041DE927C_.wvu.FilterData" localSheetId="0" hidden="1">'2025-2027'!$A$8:$E$416</definedName>
    <definedName name="Z_08BBC72E_E092_4E85_B285_02614ADB4E8A_.wvu.FilterData" localSheetId="0" hidden="1">'2025-2027'!$C$5:$C$416</definedName>
    <definedName name="Z_093EFC43_3832_4FC7_8BCE_F776C28B8676_.wvu.FilterData" localSheetId="0" hidden="1">'2025-2027'!$C$5:$C$1059</definedName>
    <definedName name="Z_095A79FE_2EDC_4C12_BE03_C4A1F55CDA81_.wvu.FilterData" localSheetId="0" hidden="1">'2025-2027'!$A$7:$E$1059</definedName>
    <definedName name="Z_09ACB207_1905_4A90_ACFE_029D5B22B687_.wvu.FilterData" localSheetId="0" hidden="1">'2025-2027'!$C$5:$C$416</definedName>
    <definedName name="Z_0ADD32CB_89FE_4A9A_B37A_358EE5FE08D9_.wvu.FilterData" localSheetId="0" hidden="1">'2025-2027'!$A$7:$E$1059</definedName>
    <definedName name="Z_0ADE9F50_839F_4CE2_9C0F_191BB72E75AF_.wvu.FilterData" localSheetId="0" hidden="1">'2025-2027'!$D$5:$D$1059</definedName>
    <definedName name="Z_0B1B0D69_66A4_434D_B6FE_B556F50BEAD9_.wvu.FilterData" localSheetId="0" hidden="1">'2025-2027'!$A$7:$E$1057</definedName>
    <definedName name="Z_0B4A3654_04ED_4D76_A029_9ECD1BAB15F9_.wvu.FilterData" localSheetId="0" hidden="1">'2025-2027'!$D$5:$D$1059</definedName>
    <definedName name="Z_0BED74BB_6EA9_47AE_AB75_45B7613C7FF3_.wvu.FilterData" localSheetId="0" hidden="1">'2025-2027'!$A$7:$E$1057</definedName>
    <definedName name="Z_0C96A462_EF5C_4B4A_94C8_2DEAE21051F8_.wvu.FilterData" localSheetId="0" hidden="1">'2025-2027'!$C$5:$C$416</definedName>
    <definedName name="Z_0CB1CDDA_4A7F_4076_8244_F6C8AE0846CB_.wvu.FilterData" localSheetId="0" hidden="1">'2025-2027'!$A$7:$E$1057</definedName>
    <definedName name="Z_0EE8A23E_C34F_48C4_B4DF_3F63ABDA0D91_.wvu.FilterData" localSheetId="0" hidden="1">'2025-2027'!$A$7:$E$1059</definedName>
    <definedName name="Z_0F620A93_F460_4318_B8B5_E46D38969E1E_.wvu.FilterData" localSheetId="0" hidden="1">'2025-2027'!$C$5:$C$1059</definedName>
    <definedName name="Z_0FF772C0_2411_48BB_AB6C_9141B749FA12_.wvu.FilterData" localSheetId="0" hidden="1">'2025-2027'!$A$7:$E$1057</definedName>
    <definedName name="Z_106D0943_23C5_4327_B00F_F3060BB39306_.wvu.FilterData" localSheetId="0" hidden="1">'2025-2027'!$A$7:$E$1057</definedName>
    <definedName name="Z_10A22402_33F8_44F0_AEF9_6F20B3400B07_.wvu.FilterData" localSheetId="0" hidden="1">'2025-2027'!$A$7:$E$1059</definedName>
    <definedName name="Z_10A22402_33F8_44F0_AEF9_6F20B3400B07_.wvu.PrintArea" localSheetId="0" hidden="1">'2025-2027'!$A$5:$E$1059</definedName>
    <definedName name="Z_10A22402_33F8_44F0_AEF9_6F20B3400B07_.wvu.PrintTitles" localSheetId="0" hidden="1">'2025-2027'!$7:$7</definedName>
    <definedName name="Z_10EE0A5F_8923_4554_8D3C_CA506EDAE08D_.wvu.FilterData" localSheetId="0" hidden="1">'2025-2027'!$C$5:$C$416</definedName>
    <definedName name="Z_119F1C79_FA6E_4B7C_AAB8_42632B8B6F46_.wvu.FilterData" localSheetId="0" hidden="1">'2025-2027'!$C$5:$C$416</definedName>
    <definedName name="Z_123A2C68_E3CE_4BC7_AD2B_6E3A0E9EC817_.wvu.FilterData" localSheetId="0" hidden="1">'2025-2027'!$C$5:$C$1059</definedName>
    <definedName name="Z_133F7F8F_B622_43CE_964A_F484AE235522_.wvu.FilterData" localSheetId="0" hidden="1">'2025-2027'!$E$7:$E$416</definedName>
    <definedName name="Z_133F7F8F_B622_43CE_964A_F484AE235522_.wvu.Rows" localSheetId="0" hidden="1">'2025-2027'!#REF!</definedName>
    <definedName name="Z_1340974E_2872_4940_8E1C_3E965C8E85F8_.wvu.FilterData" localSheetId="0" hidden="1">'2025-2027'!$A$5:$E$672</definedName>
    <definedName name="Z_13594621_833D_4136_82FE_F842EBA36148_.wvu.FilterData" localSheetId="0" hidden="1">'2025-2027'!$C$5:$C$416</definedName>
    <definedName name="Z_13B4191A_E6B4_4EB5_A0C6_B608DAB90B64_.wvu.FilterData" localSheetId="0" hidden="1">'2025-2027'!$C$5:$C$416</definedName>
    <definedName name="Z_14776B17_78F5_4AC3_96E2_A4BE742EE317_.wvu.FilterData" localSheetId="0" hidden="1">'2025-2027'!$A$7:$E$1057</definedName>
    <definedName name="Z_14DB0293_2F22_44BA_B98E_958C30408D01_.wvu.FilterData" localSheetId="0" hidden="1">'2025-2027'!$D$5:$D$1059</definedName>
    <definedName name="Z_151D6315_4948_419D_A49C_204BF9CC6BED_.wvu.FilterData" localSheetId="0" hidden="1">'2025-2027'!$C$5:$C$416</definedName>
    <definedName name="Z_18717CB1_9B1C_4C37_A285_F778A532DCCB_.wvu.FilterData" localSheetId="0" hidden="1">'2025-2027'!$D$5:$D$1059</definedName>
    <definedName name="Z_198F792D_E21A_41CB_90E0_1635D5E67A5D_.wvu.FilterData" localSheetId="0" hidden="1">'2025-2027'!$A$7:$E$1057</definedName>
    <definedName name="Z_1A319082_6BD6_4DB8_9CD4_81ED2D7C7EBC_.wvu.FilterData" localSheetId="0" hidden="1">'2025-2027'!$A$7:$E$1057</definedName>
    <definedName name="Z_1AA8CAE2_22FF_4E3D_92CD_6CE6F4514529_.wvu.FilterData" localSheetId="0" hidden="1">'2025-2027'!$A$7:$E$1057</definedName>
    <definedName name="Z_1B805D3B_9A35_4518_88BF_3D0F50283379_.wvu.FilterData" localSheetId="0" hidden="1">'2025-2027'!$A$7:$E$1057</definedName>
    <definedName name="Z_1B9BC604_EC91_4210_B2A9_5532E3AFD2B8_.wvu.FilterData" localSheetId="0" hidden="1">'2025-2027'!$C$5:$C$1059</definedName>
    <definedName name="Z_1B9BC604_EC91_4210_B2A9_5532E3AFD2B8_.wvu.PrintArea" localSheetId="0" hidden="1">'2025-2027'!$A$5:$E$1059</definedName>
    <definedName name="Z_1B9BC604_EC91_4210_B2A9_5532E3AFD2B8_.wvu.PrintTitles" localSheetId="0" hidden="1">'2025-2027'!$7:$7</definedName>
    <definedName name="Z_1C4484C8_F3D6_44D6_96FE_BF398FA50719_.wvu.FilterData" localSheetId="0" hidden="1">'2025-2027'!$C$5:$C$416</definedName>
    <definedName name="Z_1C65AA35_6D1E_441A_9D35_0ED5E5059717_.wvu.FilterData" localSheetId="0" hidden="1">'2025-2027'!$C$5:$C$416</definedName>
    <definedName name="Z_1D855283_2463_4964_AF19_1CC9A99AD3F6_.wvu.FilterData" localSheetId="0" hidden="1">'2025-2027'!$C$5:$C$416</definedName>
    <definedName name="Z_1E3947CD_7746_4F53_A6E0_94F9432B2AFF_.wvu.FilterData" localSheetId="0" hidden="1">'2025-2027'!$A$7:$E$1057</definedName>
    <definedName name="Z_1E9E4F5D_1952_46F4_994C_ED79FFFFF90A_.wvu.FilterData" localSheetId="0" hidden="1">'2025-2027'!$C$5:$C$1059</definedName>
    <definedName name="Z_1EA1060C_64E2_47CA_B321_4BA6206A48D0_.wvu.FilterData" localSheetId="0" hidden="1">'2025-2027'!$D$5:$D$1059</definedName>
    <definedName name="Z_1EA7288E_F6CE_4E08_B2DA_8900022F4ABB_.wvu.FilterData" localSheetId="0" hidden="1">'2025-2027'!$A$7:$E$1057</definedName>
    <definedName name="Z_2103FB7C_BC21_48B9_ADB5_A574E01D142C_.wvu.FilterData" localSheetId="0" hidden="1">'2025-2027'!$E$5:$E$416</definedName>
    <definedName name="Z_213D9293_64C1_43EE_946D_86E39887CB6A_.wvu.FilterData" localSheetId="0" hidden="1">'2025-2027'!$C$5:$C$1059</definedName>
    <definedName name="Z_219B619C_E401_4210_A097_4226E782CFBB_.wvu.FilterData" localSheetId="0" hidden="1">'2025-2027'!$A$7:$E$1057</definedName>
    <definedName name="Z_2417856D_1A8B_4644_BDF3_5AF9A32B6059_.wvu.FilterData" localSheetId="0" hidden="1">'2025-2027'!$A$7:$E$1057</definedName>
    <definedName name="Z_2423BC45_603D_41B7_B1A0_18EA2294DA54_.wvu.FilterData" localSheetId="0" hidden="1">'2025-2027'!$A$7:$E$1059</definedName>
    <definedName name="Z_2443799D_944D_4F6F_BE76_7783761215D1_.wvu.FilterData" localSheetId="0" hidden="1">'2025-2027'!$C$5:$C$1059</definedName>
    <definedName name="Z_24C29B2C_5146_47E8_A825_7EC2E2AF8034_.wvu.FilterData" localSheetId="0" hidden="1">'2025-2027'!$C$5:$C$416</definedName>
    <definedName name="Z_25258F7B_B4C0_4999_B6F8_FBD8DA573EC7_.wvu.FilterData" localSheetId="0" hidden="1">'2025-2027'!$C$5:$C$416</definedName>
    <definedName name="Z_254DD944_16B3_4DE7_9BE0_9D6174D2D689_.wvu.FilterData" localSheetId="0" hidden="1">'2025-2027'!$A$7:$E$1057</definedName>
    <definedName name="Z_2618C9B3_FF87_4E7D_8BCB_36D6B5C413B4_.wvu.FilterData" localSheetId="0" hidden="1">'2025-2027'!$C$5:$C$1059</definedName>
    <definedName name="Z_270F14AE_7F84_43F4_9F81_AA7359F937D6_.wvu.FilterData" localSheetId="0" hidden="1">'2025-2027'!$A$7:$E$1057</definedName>
    <definedName name="Z_274D7316_045D_4E89_B4ED_1818157136DA_.wvu.Cols" localSheetId="0" hidden="1">'2025-2027'!#REF!,'2025-2027'!#REF!</definedName>
    <definedName name="Z_274D7316_045D_4E89_B4ED_1818157136DA_.wvu.FilterData" localSheetId="0" hidden="1">'2025-2027'!$A$7:$E$1059</definedName>
    <definedName name="Z_274D7316_045D_4E89_B4ED_1818157136DA_.wvu.PrintTitles" localSheetId="0" hidden="1">'2025-2027'!$7:$7</definedName>
    <definedName name="Z_27CF93C8_6B03_4D3C_8BBB_CF54C7BFB5DA_.wvu.FilterData" localSheetId="0" hidden="1">'2025-2027'!$A$7:$E$1059</definedName>
    <definedName name="Z_281BFD47_81A8_4934_998A_254E2BAAD1DE_.wvu.FilterData" localSheetId="0" hidden="1">'2025-2027'!$A$7:$E$1057</definedName>
    <definedName name="Z_2A1D24CA_C7AA_47A8_9899_38E982E5CB72_.wvu.FilterData" localSheetId="0" hidden="1">'2025-2027'!$A$7:$E$1059</definedName>
    <definedName name="Z_2A414C90_A259_46C4_A76F_9AA087921198_.wvu.FilterData" localSheetId="0" hidden="1">'2025-2027'!$C$5:$C$416</definedName>
    <definedName name="Z_2AD1FEBA_DC8F_4985_BF05_F171709F53C7_.wvu.FilterData" localSheetId="0" hidden="1">'2025-2027'!$A$7:$E$1059</definedName>
    <definedName name="Z_2B0E5C22_A490_4EA8_9AC9_DE9CE0333361_.wvu.Cols" localSheetId="0" hidden="1">'2025-2027'!#REF!</definedName>
    <definedName name="Z_2B0E5C22_A490_4EA8_9AC9_DE9CE0333361_.wvu.FilterData" localSheetId="0" hidden="1">'2025-2027'!$E$5:$E$1059</definedName>
    <definedName name="Z_2B0E5C22_A490_4EA8_9AC9_DE9CE0333361_.wvu.PrintArea" localSheetId="0" hidden="1">'2025-2027'!$A$5:$E$1059</definedName>
    <definedName name="Z_2B0E5C22_A490_4EA8_9AC9_DE9CE0333361_.wvu.PrintTitles" localSheetId="0" hidden="1">'2025-2027'!$7:$7</definedName>
    <definedName name="Z_2B9E7DB9_BD7F_4498_82CC_6A64DA24A2CD_.wvu.FilterData" localSheetId="0" hidden="1">'2025-2027'!$C$5:$C$1059</definedName>
    <definedName name="Z_2BD58AB9_AB40_469E_A15F_BEF6343B134C_.wvu.FilterData" localSheetId="0" hidden="1">'2025-2027'!$C$5:$C$416</definedName>
    <definedName name="Z_2BF62570_B7C1_4130_90D0_2A1B4900DF74_.wvu.FilterData" localSheetId="0" hidden="1">'2025-2027'!$A$7:$E$1057</definedName>
    <definedName name="Z_2C48B3FA_64D1_4482_A9C2_AB3FF798DFBB_.wvu.FilterData" localSheetId="0" hidden="1">'2025-2027'!$A$7:$E$1057</definedName>
    <definedName name="Z_2CC6B4FC_E05D_4B96_8A34_966064987056_.wvu.FilterData" localSheetId="0" hidden="1">'2025-2027'!$A$7:$E$1057</definedName>
    <definedName name="Z_2CF045C9_0205_4ED7_B677_49A6ACE64F94_.wvu.FilterData" localSheetId="0" hidden="1">'2025-2027'!$C$5:$C$1059</definedName>
    <definedName name="Z_2D1C27D7_919D_4FED_A1AF_89D82C88950A_.wvu.FilterData" localSheetId="0" hidden="1">'2025-2027'!$A$7:$E$1057</definedName>
    <definedName name="Z_2DEEE961_CD68_4B91_AF78_23A391615395_.wvu.FilterData" localSheetId="0" hidden="1">'2025-2027'!$A$7:$E$1057</definedName>
    <definedName name="Z_2E2003CF_B2F3_4656_8B12_5B89664438EA_.wvu.FilterData" localSheetId="0" hidden="1">'2025-2027'!$C$5:$C$416</definedName>
    <definedName name="Z_2EF97DEB_BA35_48E3_8B9C_D938A6609416_.wvu.FilterData" localSheetId="0" hidden="1">'2025-2027'!$A$5:$E$672</definedName>
    <definedName name="Z_2F07396B_9D12_4D06_916D_AD3045B24B12_.wvu.Cols" localSheetId="0" hidden="1">'2025-2027'!#REF!</definedName>
    <definedName name="Z_2F07396B_9D12_4D06_916D_AD3045B24B12_.wvu.FilterData" localSheetId="0" hidden="1">'2025-2027'!$D$5:$D$1059</definedName>
    <definedName name="Z_2F07396B_9D12_4D06_916D_AD3045B24B12_.wvu.PrintArea" localSheetId="0" hidden="1">'2025-2027'!$A$5:$E$1059</definedName>
    <definedName name="Z_2F07396B_9D12_4D06_916D_AD3045B24B12_.wvu.PrintTitles" localSheetId="0" hidden="1">'2025-2027'!$7:$7</definedName>
    <definedName name="Z_3008D9DC_326F_416E_B1C4_4ED55BF2751D_.wvu.FilterData" localSheetId="0" hidden="1">'2025-2027'!$E$5:$E$416</definedName>
    <definedName name="Z_30ECE90D_AC55_4639_ABE2_1AD21570E180_.wvu.FilterData" localSheetId="0" hidden="1">'2025-2027'!$A$7:$E$1057</definedName>
    <definedName name="Z_3178C752_416E_4EE6_A65D_50AA4976EDA8_.wvu.FilterData" localSheetId="0" hidden="1">'2025-2027'!#REF!</definedName>
    <definedName name="Z_31B0454C_3F40_490D_A9B7_8039827FAD82_.wvu.FilterData" localSheetId="0" hidden="1">'2025-2027'!$C$5:$C$1059</definedName>
    <definedName name="Z_31B6811E_DB59_4054_B914_8C0C9C16E3B2_.wvu.FilterData" localSheetId="0" hidden="1">'2025-2027'!$A$7:$E$1059</definedName>
    <definedName name="Z_31B6811E_DB59_4054_B914_8C0C9C16E3B2_.wvu.PrintArea" localSheetId="0" hidden="1">'2025-2027'!$A$5:$E$1059</definedName>
    <definedName name="Z_31B6811E_DB59_4054_B914_8C0C9C16E3B2_.wvu.PrintTitles" localSheetId="0" hidden="1">'2025-2027'!$7:$7</definedName>
    <definedName name="Z_320E7AAB_78E9_4EB3_B1AC_8669CA3E994B_.wvu.FilterData" localSheetId="0" hidden="1">'2025-2027'!$E$5:$E$1059</definedName>
    <definedName name="Z_32950B3B_8AC2_416E_B919_A9BC93168FDB_.wvu.FilterData" localSheetId="0" hidden="1">'2025-2027'!$C$5:$C$1059</definedName>
    <definedName name="Z_339A0E6F_F860_4FA7_BAF7_2EFDA9EFAD29_.wvu.FilterData" localSheetId="0" hidden="1">'2025-2027'!$E$5:$E$416</definedName>
    <definedName name="Z_34582DE6_C8FB_4841_AE4D_0F96C8D3BA74_.wvu.FilterData" localSheetId="0" hidden="1">'2025-2027'!$E$5:$E$1059</definedName>
    <definedName name="Z_345A01BA_7895_4A01_81F4_B104951B9074_.wvu.FilterData" localSheetId="0" hidden="1">'2025-2027'!$E$5:$E$1059</definedName>
    <definedName name="Z_34A9BFE5_217F_43FA_B14F_7EF35BDAF924_.wvu.FilterData" localSheetId="0" hidden="1">'2025-2027'!$C$5:$C$1059</definedName>
    <definedName name="Z_351004A7_D358_4952_9322_7ED59AFBA1EA_.wvu.FilterData" localSheetId="0" hidden="1">'2025-2027'!$A$7:$E$1057</definedName>
    <definedName name="Z_36FBEFA0_FE49_40FE_8EBA_4FB4CC27A59C_.wvu.FilterData" localSheetId="0" hidden="1">'2025-2027'!$A$7:$E$1057</definedName>
    <definedName name="Z_388D440A_3A41_4676_87F2_250CCE5757B7_.wvu.FilterData" localSheetId="0" hidden="1">'2025-2027'!$A$7:$E$1059</definedName>
    <definedName name="Z_38E00AE6_AFE8_4223_880C_8CB36A385648_.wvu.FilterData" localSheetId="0" hidden="1">'2025-2027'!$A$7:$E$1059</definedName>
    <definedName name="Z_39AA17B1_C600_4873_9CD0_9F4D351A01B4_.wvu.FilterData" localSheetId="0" hidden="1">'2025-2027'!$A$7:$E$1057</definedName>
    <definedName name="Z_39DC5E70_0CDE_46E6_B5F7_EED87F2CA469_.wvu.FilterData" localSheetId="0" hidden="1">'2025-2027'!$A$7:$E$1059</definedName>
    <definedName name="Z_3B30A363_9384_430F_88AC_CC2B63377886_.wvu.FilterData" localSheetId="0" hidden="1">'2025-2027'!$A$7:$E$1057</definedName>
    <definedName name="Z_3BE15DCC_EDDA_4B54_9CBD_37845C19325B_.wvu.FilterData" localSheetId="0" hidden="1">'2025-2027'!$C$5:$C$1059</definedName>
    <definedName name="Z_3EC91C76_C959_47C6_BC6D_660EA3DA5E85_.wvu.FilterData" localSheetId="0" hidden="1">'2025-2027'!$A$7:$E$1057</definedName>
    <definedName name="Z_3F2B59B5_2454_4CCC_9769_FDABAFE1B1AF_.wvu.FilterData" localSheetId="0" hidden="1">'2025-2027'!$A$7:$E$1057</definedName>
    <definedName name="Z_3F65F321_0207_45F1_A45B_B85D3C287FAB_.wvu.FilterData" localSheetId="0" hidden="1">'2025-2027'!$A$7:$E$1059</definedName>
    <definedName name="Z_403D294F_68CB_409D_80E1_FC37B6647CEF_.wvu.FilterData" localSheetId="0" hidden="1">'2025-2027'!$C$5:$C$1059</definedName>
    <definedName name="Z_4064B1D3_9ECA_4A0F_ACC5_23F83303BDBD_.wvu.FilterData" localSheetId="0" hidden="1">'2025-2027'!$C$5:$C$1059</definedName>
    <definedName name="Z_4067E2CC_0E4E_496F_8373_1D3387BC804A_.wvu.FilterData" localSheetId="0" hidden="1">'2025-2027'!$C$5:$C$1059</definedName>
    <definedName name="Z_411B5189_F338_4381_9D4F_51668C6D4643_.wvu.FilterData" localSheetId="0" hidden="1">'2025-2027'!$E$5:$E$416</definedName>
    <definedName name="Z_428B0852_FB07_4FC6_B910_CEF5FA222916_.wvu.FilterData" localSheetId="0" hidden="1">'2025-2027'!$C$5:$C$416</definedName>
    <definedName name="Z_42C2A936_BF2B_49B5_8539_396BB99ED452_.wvu.FilterData" localSheetId="0" hidden="1">'2025-2027'!$A$7:$E$1057</definedName>
    <definedName name="Z_4311F2BA_B5DC_484A_A600_DBD5EC09BB0B_.wvu.FilterData" localSheetId="0" hidden="1">'2025-2027'!$E$5:$E$1059</definedName>
    <definedName name="Z_4320B69D_C18B_459D_9981_E149E947F2F5_.wvu.FilterData" localSheetId="0" hidden="1">'2025-2027'!$C$5:$C$1059</definedName>
    <definedName name="Z_432510B7_1F48_46FE_82EB_62CB5273D0AC_.wvu.FilterData" localSheetId="0" hidden="1">'2025-2027'!$C$5:$C$1059</definedName>
    <definedName name="Z_439FBFF2_3580_46C1_BA52_708414D552D7_.wvu.FilterData" localSheetId="0" hidden="1">'2025-2027'!$A$7:$E$1057</definedName>
    <definedName name="Z_43BBCA04_7ADE_4934_AA18_5F6C26A46A82_.wvu.FilterData" localSheetId="0" hidden="1">'2025-2027'!$A$7:$E$1057</definedName>
    <definedName name="Z_44B06D54_6BFE_4650_8CD4_B2EF25A1408B_.wvu.FilterData" localSheetId="0" hidden="1">'2025-2027'!$C$5:$C$416</definedName>
    <definedName name="Z_453DEF88_B318_43B3_B112_8A13BB0F753F_.wvu.FilterData" localSheetId="0" hidden="1">'2025-2027'!$C$5:$C$416</definedName>
    <definedName name="Z_4585D425_431C_4DEA_9E0E_8A9CC78D38C4_.wvu.FilterData" localSheetId="0" hidden="1">'2025-2027'!$A$6:$G$1057</definedName>
    <definedName name="Z_47E91C73_99B8_41A8_BED9_2CF5C0169ABB_.wvu.FilterData" localSheetId="0" hidden="1">'2025-2027'!$D$5:$D$1059</definedName>
    <definedName name="Z_47EC127B_176B_4CE4_9B02_FED87393110C_.wvu.FilterData" localSheetId="0" hidden="1">'2025-2027'!$D$5:$D$1059</definedName>
    <definedName name="Z_490A28B9_F8BB_49CA_9309_369EBCAF81BD_.wvu.FilterData" localSheetId="0" hidden="1">'2025-2027'!$E$7:$E$416</definedName>
    <definedName name="Z_490A28B9_F8BB_49CA_9309_369EBCAF81BD_.wvu.Rows" localSheetId="0" hidden="1">'2025-2027'!#REF!</definedName>
    <definedName name="Z_4913F704_1528_46DA_A11D_48F3C2639B33_.wvu.FilterData" localSheetId="0" hidden="1">'2025-2027'!$A$7:$E$1057</definedName>
    <definedName name="Z_4997006D_C160_416A_BED6_973FC3004352_.wvu.FilterData" localSheetId="0" hidden="1">'2025-2027'!$A$7:$E$1057</definedName>
    <definedName name="Z_4A74A536_7BEF_4F5C_9C9B_94EE51158FC1_.wvu.FilterData" localSheetId="0" hidden="1">'2025-2027'!$E$5:$E$1059</definedName>
    <definedName name="Z_4A81E7D9_63FB_4159_8E05_F9E72E174B87_.wvu.FilterData" localSheetId="0" hidden="1">'2025-2027'!$E$7:$E$416</definedName>
    <definedName name="Z_4B87C240_6871_40C1_8167_99AC2CC4224E_.wvu.FilterData" localSheetId="0" hidden="1">'2025-2027'!$A$7:$E$1057</definedName>
    <definedName name="Z_4D0B8BA8_6F74_45D4_AE16_4C768679EB96_.wvu.FilterData" localSheetId="0" hidden="1">'2025-2027'!$A$7:$E$1057</definedName>
    <definedName name="Z_4DCA125F_94AC_48C5_A97C_E5CF62CAB2D0_.wvu.FilterData" localSheetId="0" hidden="1">'2025-2027'!$C$5:$C$416</definedName>
    <definedName name="Z_4E946737_BF80_4AE1_8521_7F377036B2F2_.wvu.FilterData" localSheetId="0" hidden="1">'2025-2027'!$C$5:$C$416</definedName>
    <definedName name="Z_4EA4A25E_4970_4BC2_BA9D_5622C91E9A54_.wvu.FilterData" localSheetId="0" hidden="1">'2025-2027'!$C$5:$C$1059</definedName>
    <definedName name="Z_4F4B9F7B_2D80_42D8_869C_63ACF2FFB41D_.wvu.FilterData" localSheetId="0" hidden="1">'2025-2027'!$E$5:$E$416</definedName>
    <definedName name="Z_4F6028D4_2BCF_4391_9E72_D95C38EB4D6D_.wvu.FilterData" localSheetId="0" hidden="1">'2025-2027'!$C$5:$C$416</definedName>
    <definedName name="Z_4F65368D_37FC_4039_AE2C_A98E37ABDE51_.wvu.FilterData" localSheetId="0" hidden="1">'2025-2027'!$C$5:$C$416</definedName>
    <definedName name="Z_4F75F84C_849B_40E2_A4F1_1D88152781CE_.wvu.FilterData" localSheetId="0" hidden="1">'2025-2027'!$E$5:$E$416</definedName>
    <definedName name="Z_4F80A8AD_8525_47FC_9E2A_C08D6B6AC00B_.wvu.FilterData" localSheetId="0" hidden="1">'2025-2027'!$C$5:$C$416</definedName>
    <definedName name="Z_50648A79_6FB5_4710_8382_82BD0673CB1A_.wvu.FilterData" localSheetId="0" hidden="1">'2025-2027'!$A$7:$E$1057</definedName>
    <definedName name="Z_51B84039_12EC_40FF_9089_6EA0B6B346DB_.wvu.FilterData" localSheetId="0" hidden="1">'2025-2027'!$A$7:$E$1057</definedName>
    <definedName name="Z_52E3A67F_D5E6_49DA_9405_4A70D4B4DC0A_.wvu.FilterData" localSheetId="0" hidden="1">'2025-2027'!$A$7:$E$1059</definedName>
    <definedName name="Z_52E6282A_A00F_4C8C_838B_2D988480B276_.wvu.FilterData" localSheetId="0" hidden="1">'2025-2027'!$C$5:$C$1059</definedName>
    <definedName name="Z_54A8B915_1A83_482C_9025_390E68F1774A_.wvu.FilterData" localSheetId="0" hidden="1">'2025-2027'!$A$7:$E$1057</definedName>
    <definedName name="Z_54C80D70_AF82_41B1_871D_285482C9631C_.wvu.FilterData" localSheetId="0" hidden="1">'2025-2027'!$A$7:$E$1057</definedName>
    <definedName name="Z_55B6E65F_08D4_4EEC_A87C_0916C68141FD_.wvu.FilterData" localSheetId="0" hidden="1">'2025-2027'!$C$5:$C$1059</definedName>
    <definedName name="Z_55D95590_2A8D_49CB_BA19_DD86A74689DE_.wvu.FilterData" localSheetId="0" hidden="1">'2025-2027'!$A$7:$E$1059</definedName>
    <definedName name="Z_585FAE14_3837_4E0B_AB9D_498CFB9DBD18_.wvu.FilterData" localSheetId="0" hidden="1">'2025-2027'!$A$7:$E$1059</definedName>
    <definedName name="Z_587F1D0E_4779_4A4B_B249_DDE3876FBC24_.wvu.FilterData" localSheetId="0" hidden="1">'2025-2027'!$A$7:$E$1059</definedName>
    <definedName name="Z_589CEADC_FC0C_4F31_B38B_9B829E72D8F5_.wvu.FilterData" localSheetId="0" hidden="1">'2025-2027'!$C$5:$C$1059</definedName>
    <definedName name="Z_589CEADC_FC0C_4F31_B38B_9B829E72D8F5_.wvu.PrintArea" localSheetId="0" hidden="1">'2025-2027'!$A$5:$E$1059</definedName>
    <definedName name="Z_589CEADC_FC0C_4F31_B38B_9B829E72D8F5_.wvu.PrintTitles" localSheetId="0" hidden="1">'2025-2027'!$7:$7</definedName>
    <definedName name="Z_589CEADC_FC0C_4F31_B38B_9B829E72D8F5_.wvu.Rows" localSheetId="0" hidden="1">'2025-2027'!#REF!</definedName>
    <definedName name="Z_58AF8AD9_9917_487A_8012_425326EB84A4_.wvu.FilterData" localSheetId="0" hidden="1">'2025-2027'!$C$5:$C$1059</definedName>
    <definedName name="Z_594E7B44_CAA6_443B_9B53_B3EDDF7FA619_.wvu.FilterData" localSheetId="0" hidden="1">'2025-2027'!$C$5:$C$1059</definedName>
    <definedName name="Z_596313B7_E5D9_4D79_B2E9_ABF150981055_.wvu.FilterData" localSheetId="0" hidden="1">'2025-2027'!$A$7:$E$1057</definedName>
    <definedName name="Z_598BF785_E20B_4A5D_A643_B6D1519C3B4C_.wvu.FilterData" localSheetId="0" hidden="1">'2025-2027'!$C$5:$C$416</definedName>
    <definedName name="Z_5ACBF3C7_776E_4764_B62D_840D2274CA77_.wvu.FilterData" localSheetId="0" hidden="1">'2025-2027'!$A$6:$G$1057</definedName>
    <definedName name="Z_5ACBF3C7_776E_4764_B62D_840D2274CA77_.wvu.PrintArea" localSheetId="0" hidden="1">'2025-2027'!$A$5:$E$1059</definedName>
    <definedName name="Z_5ACBF3C7_776E_4764_B62D_840D2274CA77_.wvu.PrintTitles" localSheetId="0" hidden="1">'2025-2027'!$A:$E,'2025-2027'!$7:$7</definedName>
    <definedName name="Z_5AF47E47_9AD2_4380_90FB_92AD6EC48735_.wvu.FilterData" localSheetId="0" hidden="1">'2025-2027'!$A$7:$E$1057</definedName>
    <definedName name="Z_5B4E2AF5_B1D5_4B04_9397_79ED61980543_.wvu.FilterData" localSheetId="0" hidden="1">'2025-2027'!$A$7:$E$1057</definedName>
    <definedName name="Z_5B6E2C24_C9F1_4B79_AF92_7FF0F916773F_.wvu.FilterData" localSheetId="0" hidden="1">'2025-2027'!$A$7:$E$1057</definedName>
    <definedName name="Z_5B835D10_1BF4_4049_969D_79498D8DC36D_.wvu.FilterData" localSheetId="0" hidden="1">'2025-2027'!$C$5:$C$416</definedName>
    <definedName name="Z_5D0B590C_1BBB_42C7_9408_E10F616471A8_.wvu.FilterData" localSheetId="0" hidden="1">'2025-2027'!$E$5:$E$1059</definedName>
    <definedName name="Z_5D849E63_F50E_4025_B000_C4975D6D8917_.wvu.FilterData" localSheetId="0" hidden="1">'2025-2027'!$A$7:$E$1057</definedName>
    <definedName name="Z_5E7189BD_33B6_4265_AD7B_2DAE447F41AE_.wvu.FilterData" localSheetId="0" hidden="1">'2025-2027'!$C$5:$C$416</definedName>
    <definedName name="Z_607787BA_8064_485F_B410_5545DBF14DE9_.wvu.FilterData" localSheetId="0" hidden="1">'2025-2027'!$C$5:$C$1059</definedName>
    <definedName name="Z_62661A40_366A_4071_B877_5EF57D1E07A3_.wvu.FilterData" localSheetId="0" hidden="1">'2025-2027'!$C$5:$C$416</definedName>
    <definedName name="Z_62B86C7E_9367_4C91_94F8_8754E9EF5070_.wvu.FilterData" localSheetId="0" hidden="1">'2025-2027'!$A$5:$E$672</definedName>
    <definedName name="Z_630E30C8_443F_470F_B407_6C34334969F1_.wvu.FilterData" localSheetId="0" hidden="1">'2025-2027'!$A$7:$E$1057</definedName>
    <definedName name="Z_6370EB7A_BF57_416E_A8AE_D821251E35C6_.wvu.FilterData" localSheetId="0" hidden="1">'2025-2027'!$A$7:$E$1059</definedName>
    <definedName name="Z_63764AA2_5D28_4294_8556_A6EDC0BBA491_.wvu.FilterData" localSheetId="0" hidden="1">'2025-2027'!$A$7:$E$1057</definedName>
    <definedName name="Z_64E8C579_A1C2_4BF5_8BAE_DF757BA67CC2_.wvu.FilterData" localSheetId="0" hidden="1">'2025-2027'!$A$7:$E$1057</definedName>
    <definedName name="Z_65CC1FD0_A082_4BAC_9FAA_A1F0C583218A_.wvu.FilterData" localSheetId="0" hidden="1">'2025-2027'!$C$5:$C$416</definedName>
    <definedName name="Z_65E454EC_524F_42C5_B611_13C1714A91DD_.wvu.FilterData" localSheetId="0" hidden="1">'2025-2027'!$A$7:$E$1057</definedName>
    <definedName name="Z_660AD292_8E33_401C_A5C7_9ECD77ACA988_.wvu.FilterData" localSheetId="0" hidden="1">'2025-2027'!$A$7:$E$1059</definedName>
    <definedName name="Z_660AD292_8E33_401C_A5C7_9ECD77ACA988_.wvu.PrintArea" localSheetId="0" hidden="1">'2025-2027'!$A$5:$E$1059</definedName>
    <definedName name="Z_660AD292_8E33_401C_A5C7_9ECD77ACA988_.wvu.PrintTitles" localSheetId="0" hidden="1">'2025-2027'!$7:$7</definedName>
    <definedName name="Z_665899D6_407F_43D6_B4CC_A15129026B2D_.wvu.FilterData" localSheetId="0" hidden="1">'2025-2027'!$C$5:$C$416</definedName>
    <definedName name="Z_66B1DA6C_30AE_4E8E_BAB8_2D2CD18F028F_.wvu.FilterData" localSheetId="0" hidden="1">'2025-2027'!$A$7:$E$1057</definedName>
    <definedName name="Z_680D86EF_1CEF_4691_8E95_86B3BBF593E6_.wvu.FilterData" localSheetId="0" hidden="1">'2025-2027'!$C$5:$C$1059</definedName>
    <definedName name="Z_69A602B0_E25D_4BC4_A04F_3DD958E92465_.wvu.FilterData" localSheetId="0" hidden="1">'2025-2027'!$A$7:$E$1057</definedName>
    <definedName name="Z_6A08630E_C79F_4A9F_9F6E_4662FC79F9DF_.wvu.FilterData" localSheetId="0" hidden="1">'2025-2027'!$A$7:$E$1057</definedName>
    <definedName name="Z_6A08D654_CCAB_4221_895E_D3314553B3C7_.wvu.FilterData" localSheetId="0" hidden="1">'2025-2027'!$C$5:$C$416</definedName>
    <definedName name="Z_6A99FF59_8AED_47E6_8D9E_4DE5B07DF37B_.wvu.FilterData" localSheetId="0" hidden="1">'2025-2027'!$A$7:$E$1057</definedName>
    <definedName name="Z_6ACECF48_6067_4BB0_93E1_3DEC7FC0279E_.wvu.FilterData" localSheetId="0" hidden="1">'2025-2027'!$C$5:$C$416</definedName>
    <definedName name="Z_6BE4F951_34B0_4C0D_8BF6_15E9A8275AEF_.wvu.FilterData" localSheetId="0" hidden="1">'2025-2027'!$E$5:$E$1059</definedName>
    <definedName name="Z_6D1CB105_C928_4864_AB11_841109A25713_.wvu.FilterData" localSheetId="0" hidden="1">'2025-2027'!$C$5:$C$416</definedName>
    <definedName name="Z_6F6CED13_45CC_49E5_BEC2_9A439ED48624_.wvu.FilterData" localSheetId="0" hidden="1">'2025-2027'!$A$7:$E$1057</definedName>
    <definedName name="Z_701B221B_A772_462B_90E8_BCEFF5C4C26B_.wvu.FilterData" localSheetId="0" hidden="1">'2025-2027'!$C$5:$C$416</definedName>
    <definedName name="Z_7061F09D_63AD_464C_986B_5EECB784C973_.wvu.FilterData" localSheetId="0" hidden="1">'2025-2027'!$A$7:$E$1057</definedName>
    <definedName name="Z_710DF029_934E_4ABB_8832_4CEF766EE707_.wvu.FilterData" localSheetId="0" hidden="1">'2025-2027'!$A$7:$E$1059</definedName>
    <definedName name="Z_71550930_9803_4E46_BE4C_5A2533BC919B_.wvu.FilterData" localSheetId="0" hidden="1">'2025-2027'!$A$7:$E$1059</definedName>
    <definedName name="Z_71F90662_83E2_484C_88F8_094BDAC9375F_.wvu.FilterData" localSheetId="0" hidden="1">'2025-2027'!$E$5:$E$1059</definedName>
    <definedName name="Z_72874B11_084A_48C0_AD2E_05508678CE94_.wvu.FilterData" localSheetId="0" hidden="1">'2025-2027'!$A$7:$E$1057</definedName>
    <definedName name="Z_72953659_01B8_4C66_A2DB_F47D273E824E_.wvu.FilterData" localSheetId="0" hidden="1">'2025-2027'!$A$7:$E$1057</definedName>
    <definedName name="Z_72B68860_A2DB_4696_9B09_1DC403DE355C_.wvu.FilterData" localSheetId="0" hidden="1">'2025-2027'!$A$7:$E$1059</definedName>
    <definedName name="Z_7321925B_A8FF_4597_A157_FEF550166747_.wvu.FilterData" localSheetId="0" hidden="1">'2025-2027'!$A$7:$E$1059</definedName>
    <definedName name="Z_734A5F1A_D167_4CF0_95B6_C27ADD912957_.wvu.FilterData" localSheetId="0" hidden="1">'2025-2027'!$C$5:$C$416</definedName>
    <definedName name="Z_7457847A_7F24_44A5_AD47_F2B24E242971_.wvu.FilterData" localSheetId="0" hidden="1">'2025-2027'!$C$5:$C$416</definedName>
    <definedName name="Z_7457847A_7F24_44A5_AD47_F2B24E242971_.wvu.PrintTitles" localSheetId="0" hidden="1">'2025-2027'!$7:$7</definedName>
    <definedName name="Z_7471671A_8C6D_4516_96FB_FA16160D5419_.wvu.FilterData" localSheetId="0" hidden="1">'2025-2027'!$A$7:$E$1057</definedName>
    <definedName name="Z_74BF08BE_D955_427C_8524_08602DA396B0_.wvu.FilterData" localSheetId="0" hidden="1">'2025-2027'!$A$6:$G$1057</definedName>
    <definedName name="Z_74BF08BE_D955_427C_8524_08602DA396B0_.wvu.PrintTitles" localSheetId="0" hidden="1">'2025-2027'!$7:$7</definedName>
    <definedName name="Z_74E099D0_F7C7_4EBD_85DE_DEB42B5C2B7F_.wvu.FilterData" localSheetId="0" hidden="1">'2025-2027'!$A$5:$E$672</definedName>
    <definedName name="Z_75655225_B210_4E96_A723_A3B4C40CE1A0_.wvu.FilterData" localSheetId="0" hidden="1">'2025-2027'!$C$5:$C$416</definedName>
    <definedName name="Z_759488F2_2ECC_4C2B_BA34_CE7A042B1DD3_.wvu.FilterData" localSheetId="0" hidden="1">'2025-2027'!$C$5:$C$416</definedName>
    <definedName name="Z_7666C411_9B36_4C64_84B3_3B6669CBDF29_.wvu.FilterData" localSheetId="0" hidden="1">'2025-2027'!$A$7:$E$1059</definedName>
    <definedName name="Z_76CD65F8_735C_4208_AA67_F7F218479D5E_.wvu.FilterData" localSheetId="0" hidden="1">'2025-2027'!$A$7:$E$1059</definedName>
    <definedName name="Z_76CD65F8_735C_4208_AA67_F7F218479D5E_.wvu.PrintArea" localSheetId="0" hidden="1">'2025-2027'!$A$5:$E$1059</definedName>
    <definedName name="Z_76CD65F8_735C_4208_AA67_F7F218479D5E_.wvu.PrintTitles" localSheetId="0" hidden="1">'2025-2027'!$7:$7</definedName>
    <definedName name="Z_77053333_A982_4E2C_8434_940A1168E595_.wvu.FilterData" localSheetId="0" hidden="1">'2025-2027'!$C$5:$C$1059</definedName>
    <definedName name="Z_7731DEB6_D633_4AB1_AEE9_1FA43E68F4CD_.wvu.FilterData" localSheetId="0" hidden="1">'2025-2027'!$C$5:$C$1059</definedName>
    <definedName name="Z_77892576_ABA9_4EB0_AFE0_BFFF155844C3_.wvu.FilterData" localSheetId="0" hidden="1">'2025-2027'!$A$7:$E$1057</definedName>
    <definedName name="Z_77892576_ABA9_4EB0_AFE0_BFFF155844C3_.wvu.PrintArea" localSheetId="0" hidden="1">'2025-2027'!$A$5:$E$1059</definedName>
    <definedName name="Z_77892576_ABA9_4EB0_AFE0_BFFF155844C3_.wvu.PrintTitles" localSheetId="0" hidden="1">'2025-2027'!$7:$7</definedName>
    <definedName name="Z_78DD7D33_DEFA_4C9F_8402_2FD803CDEE2A_.wvu.FilterData" localSheetId="0" hidden="1">'2025-2027'!$A$7:$E$1059</definedName>
    <definedName name="Z_79DCEC66_FF93_4AE7_9225_C842E0DE18FD_.wvu.FilterData" localSheetId="0" hidden="1">'2025-2027'!$C$5:$C$1059</definedName>
    <definedName name="Z_7B165B2B_F498_4789_BEEB_743379A3BB13_.wvu.FilterData" localSheetId="0" hidden="1">'2025-2027'!$A$7:$E$1057</definedName>
    <definedName name="Z_7B165B2B_F498_4789_BEEB_743379A3BB13_.wvu.PrintArea" localSheetId="0" hidden="1">'2025-2027'!$A$5:$E$1059</definedName>
    <definedName name="Z_7B165B2B_F498_4789_BEEB_743379A3BB13_.wvu.PrintTitles" localSheetId="0" hidden="1">'2025-2027'!$7:$7</definedName>
    <definedName name="Z_7B1D3C40_97CB_44A5_A4F4_B2DACAE236EE_.wvu.FilterData" localSheetId="0" hidden="1">'2025-2027'!$C$5:$C$1059</definedName>
    <definedName name="Z_7B1D3C40_97CB_44A5_A4F4_B2DACAE236EE_.wvu.PrintArea" localSheetId="0" hidden="1">'2025-2027'!$A$5:$E$1059</definedName>
    <definedName name="Z_7B1D3C40_97CB_44A5_A4F4_B2DACAE236EE_.wvu.PrintTitles" localSheetId="0" hidden="1">'2025-2027'!$7:$7</definedName>
    <definedName name="Z_7B54281F_9635_454D_92F6_D12AB932F76F_.wvu.FilterData" localSheetId="0" hidden="1">'2025-2027'!$C$5:$C$1059</definedName>
    <definedName name="Z_7BC85C5E_A03F_4B17_93A1_F2C24993E7D1_.wvu.FilterData" localSheetId="0" hidden="1">'2025-2027'!$A$7:$E$1059</definedName>
    <definedName name="Z_7CB027B0_2D2A_4175_8D74_CE6E00DF91B3_.wvu.FilterData" localSheetId="0" hidden="1">'2025-2027'!$C$5:$C$1059</definedName>
    <definedName name="Z_7CE5EBF6_35E7_4FD7_BEF3_7A2526CDB2D5_.wvu.FilterData" localSheetId="0" hidden="1">'2025-2027'!$A$7:$E$1057</definedName>
    <definedName name="Z_7E2A7A06_1326_41BA_B40E_372386382AC5_.wvu.FilterData" localSheetId="0" hidden="1">'2025-2027'!$A$7:$E$1059</definedName>
    <definedName name="Z_7E2A7A06_1326_41BA_B40E_372386382AC5_.wvu.PrintArea" localSheetId="0" hidden="1">'2025-2027'!$A$5:$E$1059</definedName>
    <definedName name="Z_7E2A7A06_1326_41BA_B40E_372386382AC5_.wvu.PrintTitles" localSheetId="0" hidden="1">'2025-2027'!$7:$7</definedName>
    <definedName name="Z_7E65BE15_0E09_4F6D_A7AA_44A291E510F3_.wvu.FilterData" localSheetId="0" hidden="1">'2025-2027'!$C$5:$C$416</definedName>
    <definedName name="Z_80263F42_AB16_46A7_A5CC_CB4F7D39C2EA_.wvu.FilterData" localSheetId="0" hidden="1">'2025-2027'!$E$5:$E$1059</definedName>
    <definedName name="Z_80CCE80F_D28B_43CC_9234_B549A67C4405_.wvu.FilterData" localSheetId="0" hidden="1">'2025-2027'!$C$5:$C$416</definedName>
    <definedName name="Z_824CB1FE_173D_43E7_96E6_610FCAB0FDC5_.wvu.FilterData" localSheetId="0" hidden="1">'2025-2027'!$A$7:$E$1057</definedName>
    <definedName name="Z_825182F9_1795_4E8C_AFEF_1CE46EB9E93B_.wvu.FilterData" localSheetId="0" hidden="1">'2025-2027'!$C$5:$C$416</definedName>
    <definedName name="Z_82704B01_EBEC_41C0_B8F1_63223BCED999_.wvu.FilterData" localSheetId="0" hidden="1">'2025-2027'!$A$5:$E$672</definedName>
    <definedName name="Z_828466A9_370B_40A2_B41D_A30CECEF3FBC_.wvu.FilterData" localSheetId="0" hidden="1">'2025-2027'!$C$5:$C$1059</definedName>
    <definedName name="Z_82DE6132_C41A_4CB9_8038_40D1625025C0_.wvu.FilterData" localSheetId="0" hidden="1">'2025-2027'!$A$7:$E$1059</definedName>
    <definedName name="Z_83385D00_A7DC_45EE_9346_DD4FAD4207AF_.wvu.FilterData" localSheetId="0" hidden="1">'2025-2027'!$A$7:$E$1057</definedName>
    <definedName name="Z_8554F874_08DF_42EA_9B0D_6B9D26D056A0_.wvu.FilterData" localSheetId="0" hidden="1">'2025-2027'!$A$7:$E$1057</definedName>
    <definedName name="Z_858E882D_11B3_466C_A35F_7EB9EF2F313A_.wvu.FilterData" localSheetId="0" hidden="1">'2025-2027'!$C$5:$C$416</definedName>
    <definedName name="Z_85A654DB_31A9_43D4_B805_6050302699CD_.wvu.FilterData" localSheetId="0" hidden="1">'2025-2027'!$C$5:$C$1059</definedName>
    <definedName name="Z_8675CBC8_25CE_4250_ABC9_4C26263B99DB_.wvu.FilterData" localSheetId="0" hidden="1">'2025-2027'!$A$7:$E$1057</definedName>
    <definedName name="Z_869EF64D_D7B7_4172_AF4A_47F82A7448ED_.wvu.FilterData" localSheetId="0" hidden="1">'2025-2027'!$A$7:$E$1059</definedName>
    <definedName name="Z_86EF9D13_02D3_4EC4_BCE3_46417838CDBB_.wvu.FilterData" localSheetId="0" hidden="1">'2025-2027'!$C$5:$C$1059</definedName>
    <definedName name="Z_877E8F10_CC8B_4B79_8F0E_28936002415F_.wvu.FilterData" localSheetId="0" hidden="1">'2025-2027'!$D$5:$D$416</definedName>
    <definedName name="Z_87FAB41B_A7ED_41BA_A4C4_C41B15C669D5_.wvu.FilterData" localSheetId="0" hidden="1">'2025-2027'!$C$5:$C$1059</definedName>
    <definedName name="Z_88201692_7443_4FA4_BC8C_7E43821F0D97_.wvu.FilterData" localSheetId="0" hidden="1">'2025-2027'!$A$7:$E$1059</definedName>
    <definedName name="Z_88415FDF_E2A3_423D_85A9_897C6DB3B261_.wvu.FilterData" localSheetId="0" hidden="1">'2025-2027'!$C$5:$C$1059</definedName>
    <definedName name="Z_89D2DE49_287D_4951_8BEF_A6BD86BCE9DD_.wvu.FilterData" localSheetId="0" hidden="1">'2025-2027'!$A$7:$E$1057</definedName>
    <definedName name="Z_8AB443B9_F702_490B_82BF_5483E5B9CEE4_.wvu.FilterData" localSheetId="0" hidden="1">'2025-2027'!$D$5:$D$1059</definedName>
    <definedName name="Z_8AF1CF89_BA2E_4FF0_AC11_DEDD07AAB4F1_.wvu.FilterData" localSheetId="0" hidden="1">'2025-2027'!$C$5:$C$416</definedName>
    <definedName name="Z_8B32501E_F3F2_4A95_BA6B_3188AA2FBBC8_.wvu.FilterData" localSheetId="0" hidden="1">'2025-2027'!$C$5:$C$1059</definedName>
    <definedName name="Z_8B487D89_0DBD_4FCC_9D11_7C6CE3D7E6DB_.wvu.FilterData" localSheetId="0" hidden="1">'2025-2027'!$C$5:$C$416</definedName>
    <definedName name="Z_8B74D35C_7F07_41C2_82EF_160B4396DF15_.wvu.FilterData" localSheetId="0" hidden="1">'2025-2027'!$A$7:$E$1059</definedName>
    <definedName name="Z_8BF75CD7_C8E3_48BF_80AE_DB9107C96B99_.wvu.FilterData" localSheetId="0" hidden="1">'2025-2027'!$D$5:$D$1059</definedName>
    <definedName name="Z_8DDFE948_72B4_490C_979A_4D583AFE6D23_.wvu.FilterData" localSheetId="0" hidden="1">'2025-2027'!$A$7:$E$1059</definedName>
    <definedName name="Z_8E0FA1DA_588D_452D_9ADE_4C50A1D95F68_.wvu.FilterData" localSheetId="0" hidden="1">'2025-2027'!$A$7:$E$1057</definedName>
    <definedName name="Z_8EDCB25A_235F_4084_ADDD_9FDCC3BCF0EF_.wvu.FilterData" localSheetId="0" hidden="1">'2025-2027'!$A$7:$E$1057</definedName>
    <definedName name="Z_8EDCB25A_235F_4084_ADDD_9FDCC3BCF0EF_.wvu.PrintArea" localSheetId="0" hidden="1">'2025-2027'!$A$5:$E$1059</definedName>
    <definedName name="Z_8EDCB25A_235F_4084_ADDD_9FDCC3BCF0EF_.wvu.PrintTitles" localSheetId="0" hidden="1">'2025-2027'!$7:$7</definedName>
    <definedName name="Z_8F3A6EF4_1692_4DD9_B06A_3B4A2F34715C_.wvu.FilterData" localSheetId="0" hidden="1">'2025-2027'!$C$5:$C$416</definedName>
    <definedName name="Z_8F45B62E_2C5C_4EEF_BBF7_95E3DECCC735_.wvu.FilterData" localSheetId="0" hidden="1">'2025-2027'!$A$7:$E$1059</definedName>
    <definedName name="Z_8F45B62E_2C5C_4EEF_BBF7_95E3DECCC735_.wvu.PrintArea" localSheetId="0" hidden="1">'2025-2027'!$A$5:$E$1059</definedName>
    <definedName name="Z_8F45B62E_2C5C_4EEF_BBF7_95E3DECCC735_.wvu.PrintTitles" localSheetId="0" hidden="1">'2025-2027'!$7:$7</definedName>
    <definedName name="Z_91661F34_8E59_4B9C_95CF_3CDB9DFEB9C9_.wvu.FilterData" localSheetId="0" hidden="1">'2025-2027'!$A$7:$E$1057</definedName>
    <definedName name="Z_91B8747F_2108_4867_A828_AA92BF4FF378_.wvu.FilterData" localSheetId="0" hidden="1">'2025-2027'!$C$5:$C$1059</definedName>
    <definedName name="Z_91B8747F_2108_4867_A828_AA92BF4FF378_.wvu.PrintArea" localSheetId="0" hidden="1">'2025-2027'!$A$5:$E$1059</definedName>
    <definedName name="Z_91B8747F_2108_4867_A828_AA92BF4FF378_.wvu.PrintTitles" localSheetId="0" hidden="1">'2025-2027'!$7:$7</definedName>
    <definedName name="Z_92ABC10B_A427_40A8_9201_668D48CFD027_.wvu.FilterData" localSheetId="0" hidden="1">'2025-2027'!$D$5:$D$416</definedName>
    <definedName name="Z_92DA2583_4DF7_4120_8EDC_0D74E076FF34_.wvu.FilterData" localSheetId="0" hidden="1">'2025-2027'!$A$7:$E$1057</definedName>
    <definedName name="Z_9340012A_ED27_4ABD_964A_95B83867F953_.wvu.FilterData" localSheetId="0" hidden="1">'2025-2027'!$A$7:$E$1057</definedName>
    <definedName name="Z_94C572EF_0C73_4B76_85CD_DF3B4DCA2351_.wvu.FilterData" localSheetId="0" hidden="1">'2025-2027'!$C$5:$C$1059</definedName>
    <definedName name="Z_94F4AD0F_A2F0_4D84_87C3_A66D869D0BB7_.wvu.FilterData" localSheetId="0" hidden="1">'2025-2027'!$C$5:$C$416</definedName>
    <definedName name="Z_94F4AD0F_A2F0_4D84_87C3_A66D869D0BB7_.wvu.PrintTitles" localSheetId="0" hidden="1">'2025-2027'!$7:$7</definedName>
    <definedName name="Z_95366579_D883_4FB9_B950_6F3CBAA508D3_.wvu.FilterData" localSheetId="0" hidden="1">'2025-2027'!$A$7:$E$1057</definedName>
    <definedName name="Z_95366579_D883_4FB9_B950_6F3CBAA508D3_.wvu.PrintArea" localSheetId="0" hidden="1">'2025-2027'!$A$5:$E$1059</definedName>
    <definedName name="Z_95366579_D883_4FB9_B950_6F3CBAA508D3_.wvu.PrintTitles" localSheetId="0" hidden="1">'2025-2027'!$7:$7</definedName>
    <definedName name="Z_9589F66D_796B_4A6C_B100_1BAE90199D67_.wvu.FilterData" localSheetId="0" hidden="1">'2025-2027'!$C$5:$C$416</definedName>
    <definedName name="Z_95F27D9A_C382_420E_A6A3_A67985429835_.wvu.FilterData" localSheetId="0" hidden="1">'2025-2027'!$C$5:$C$416</definedName>
    <definedName name="Z_96E80169_503C_440A_B29F_B836A98A509C_.wvu.FilterData" localSheetId="0" hidden="1">'2025-2027'!$C$5:$C$1059</definedName>
    <definedName name="Z_972506C8_70CF_4957_A984_979516409B8B_.wvu.FilterData" localSheetId="0" hidden="1">'2025-2027'!$C$5:$C$1059</definedName>
    <definedName name="Z_99CD7A63_59D9_46C7_B12E_DAAB6E0BC273_.wvu.FilterData" localSheetId="0" hidden="1">'2025-2027'!$C$5:$C$1059</definedName>
    <definedName name="Z_9B3439A3_2F90_4DC3_847C_809DAA269670_.wvu.FilterData" localSheetId="0" hidden="1">'2025-2027'!$A$7:$E$1057</definedName>
    <definedName name="Z_9B9797BA_927B_4A7A_9AC7_1B0FAF668B44_.wvu.FilterData" localSheetId="0" hidden="1">'2025-2027'!$A$7:$E$1057</definedName>
    <definedName name="Z_9CB35277_B8D0_4242_8965_26CD0EDA50AA_.wvu.FilterData" localSheetId="0" hidden="1">'2025-2027'!$C$5:$C$416</definedName>
    <definedName name="Z_9CD6A19D_7860_4ABD_BF77_4C626471C985_.wvu.FilterData" localSheetId="0" hidden="1">'2025-2027'!$A$7:$E$1057</definedName>
    <definedName name="Z_9D59B482_4709_4C0B_8055_A461EB6FA9FC_.wvu.FilterData" localSheetId="0" hidden="1">'2025-2027'!$E$5:$E$1059</definedName>
    <definedName name="Z_9D967A55_F181_472D_9F82_0136A4A70532_.wvu.FilterData" localSheetId="0" hidden="1">'2025-2027'!$A$7:$E$1057</definedName>
    <definedName name="Z_9EAA9064_D83F_43BA_905C_277BB10E5C89_.wvu.FilterData" localSheetId="0" hidden="1">'2025-2027'!$A$7:$E$1059</definedName>
    <definedName name="Z_9EB4BA97_87BD_405E_A4F7_A88E9EAD47F9_.wvu.FilterData" localSheetId="0" hidden="1">'2025-2027'!$A$7:$E$1059</definedName>
    <definedName name="Z_9F0400CF_5E29_4AAE_A3D4_1CB39D0D626E_.wvu.FilterData" localSheetId="0" hidden="1">'2025-2027'!$C$5:$C$416</definedName>
    <definedName name="Z_9F37C88D_C357_4E50_837B_25D1C5E09DBC_.wvu.FilterData" localSheetId="0" hidden="1">'2025-2027'!$A$7:$E$1057</definedName>
    <definedName name="Z_9F78D32E_3307_4934_90E3_C2A391F9E73A_.wvu.FilterData" localSheetId="0" hidden="1">'2025-2027'!$A$7:$E$1059</definedName>
    <definedName name="Z_A00A1296_1513_4136_8BC5_7170306DD2B3_.wvu.FilterData" localSheetId="0" hidden="1">'2025-2027'!$C$5:$C$1059</definedName>
    <definedName name="Z_A0EFCD36_E3B2_4D79_8CD1_08F1A28D7DCF_.wvu.FilterData" localSheetId="0" hidden="1">'2025-2027'!$C$5:$C$416</definedName>
    <definedName name="Z_A124C983_24D8_46E7_8406_D12329FC3027_.wvu.FilterData" localSheetId="0" hidden="1">'2025-2027'!$A$7:$E$1057</definedName>
    <definedName name="Z_A2FE9928_0175_4CB8_8BD8_B3B293BFF215_.wvu.FilterData" localSheetId="0" hidden="1">'2025-2027'!$C$5:$C$416</definedName>
    <definedName name="Z_A413C04F_7884_4BED_B004_2E4CAC1352CE_.wvu.FilterData" localSheetId="0" hidden="1">'2025-2027'!$D$5:$D$416</definedName>
    <definedName name="Z_A5B21B3A_BDF3_4810_9B0C_FEAA40EB4EC6_.wvu.FilterData" localSheetId="0" hidden="1">'2025-2027'!$A$7:$E$1057</definedName>
    <definedName name="Z_A64CA506_3A28_4E91_86FC_1283EA74FB03_.wvu.FilterData" localSheetId="0" hidden="1">'2025-2027'!$D$5:$D$1059</definedName>
    <definedName name="Z_A7C30E87_3F3A_4E8F_BEDC_2FC830859FCB_.wvu.FilterData" localSheetId="0" hidden="1">'2025-2027'!$A$7:$E$1059</definedName>
    <definedName name="Z_A7CC2EC7_1D23_4672_82BA_52271136D819_.wvu.FilterData" localSheetId="0" hidden="1">'2025-2027'!$C$5:$C$1059</definedName>
    <definedName name="Z_A954AFED_CEB3_4A22_9CC8_9B1CB38DD9D2_.wvu.FilterData" localSheetId="0" hidden="1">'2025-2027'!$C$5:$C$416</definedName>
    <definedName name="Z_AA0CEEB4_B3F4_404E_A4FC_ECA16B4E591E_.wvu.FilterData" localSheetId="0" hidden="1">'2025-2027'!$C$5:$C$1059</definedName>
    <definedName name="Z_AB4C9668_2E38_44C7_8C98_7F4C061AE2B3_.wvu.FilterData" localSheetId="0" hidden="1">'2025-2027'!$D$5:$D$1059</definedName>
    <definedName name="Z_AB55AF37_11B4_45C0_BB44_7173BBFB10B1_.wvu.FilterData" localSheetId="0" hidden="1">'2025-2027'!$A$5:$E$1004</definedName>
    <definedName name="Z_AD166C13_D03E_417A_BEE0_05BCD70AFE9B_.wvu.FilterData" localSheetId="0" hidden="1">'2025-2027'!$C$5:$C$416</definedName>
    <definedName name="Z_AD166C13_D03E_417A_BEE0_05BCD70AFE9B_.wvu.PrintTitles" localSheetId="0" hidden="1">'2025-2027'!$7:$7</definedName>
    <definedName name="Z_AD166C13_D03E_417A_BEE0_05BCD70AFE9B_.wvu.Rows" localSheetId="0" hidden="1">'2025-2027'!#REF!,'2025-2027'!#REF!</definedName>
    <definedName name="Z_AD18EB3A_FCDD_4A72_9B90_03B60AFD4BE9_.wvu.FilterData" localSheetId="0" hidden="1">'2025-2027'!$C$5:$C$416</definedName>
    <definedName name="Z_ADEC4B70_A6F4_413A_A4AC_3DCC1A40A641_.wvu.FilterData" localSheetId="0" hidden="1">'2025-2027'!#REF!</definedName>
    <definedName name="Z_AE81C457_9CB6_48B0_9EB1_1F3960275663_.wvu.FilterData" localSheetId="0" hidden="1">'2025-2027'!$E$5:$E$416</definedName>
    <definedName name="Z_AF05DFBA_2735_4FD1_A2E8_78DB5412B6CC_.wvu.FilterData" localSheetId="0" hidden="1">'2025-2027'!$C$5:$C$1059</definedName>
    <definedName name="Z_AF2A9BF5_747D_4D8E_9EEA_A8DC7A9730C3_.wvu.FilterData" localSheetId="0" hidden="1">'2025-2027'!$C$5:$C$1059</definedName>
    <definedName name="Z_AF2A9BF5_747D_4D8E_9EEA_A8DC7A9730C3_.wvu.PrintArea" localSheetId="0" hidden="1">'2025-2027'!$A$5:$E$1059</definedName>
    <definedName name="Z_AF2A9BF5_747D_4D8E_9EEA_A8DC7A9730C3_.wvu.PrintTitles" localSheetId="0" hidden="1">'2025-2027'!$7:$7</definedName>
    <definedName name="Z_B02D0849_2D31_4704_A23B_33EC244B8F52_.wvu.FilterData" localSheetId="0" hidden="1">'2025-2027'!$A$7:$E$1059</definedName>
    <definedName name="Z_B054341B_C8B1_43FF_92C1_405BFCDEB05C_.wvu.FilterData" localSheetId="0" hidden="1">'2025-2027'!$A$7:$E$1057</definedName>
    <definedName name="Z_B19C8F71_370F_4528_BEAD_6348CAB42B31_.wvu.FilterData" localSheetId="0" hidden="1">'2025-2027'!$E$5:$E$1059</definedName>
    <definedName name="Z_B23C7E8F_B6A4_48DF_9E5B_78ABF998810F_.wvu.FilterData" localSheetId="0" hidden="1">'2025-2027'!$C$5:$C$416</definedName>
    <definedName name="Z_B2D92D1B_6BC0_4DB1_A5AA_5C8BBE468F07_.wvu.FilterData" localSheetId="0" hidden="1">'2025-2027'!$C$5:$C$416</definedName>
    <definedName name="Z_B4CC2556_FAFE_4628_8FA2_94019AB50AE6_.wvu.FilterData" localSheetId="0" hidden="1">'2025-2027'!$E$5:$E$416</definedName>
    <definedName name="Z_B52FDBB4_0C5B_4A5E_89A6_94C3507ED7D6_.wvu.FilterData" localSheetId="0" hidden="1">'2025-2027'!$A$5:$E$672</definedName>
    <definedName name="Z_B54E861E_8118_4365_94A1_DED763393277_.wvu.FilterData" localSheetId="0" hidden="1">'2025-2027'!$C$5:$C$1059</definedName>
    <definedName name="Z_B55CEDD8_70C0_443A_805E_63BE6A42377C_.wvu.FilterData" localSheetId="0" hidden="1">'2025-2027'!$A$7:$G$1057</definedName>
    <definedName name="Z_B55CEDD8_70C0_443A_805E_63BE6A42377C_.wvu.PrintArea" localSheetId="0" hidden="1">'2025-2027'!$A$5:$G$1059</definedName>
    <definedName name="Z_B55CEDD8_70C0_443A_805E_63BE6A42377C_.wvu.PrintTitles" localSheetId="0" hidden="1">'2025-2027'!$7:$7</definedName>
    <definedName name="Z_B5F03062_4E3C_4070_BDEA_B6BC4DD6B1AC_.wvu.FilterData" localSheetId="0" hidden="1">'2025-2027'!$A$7:$E$1057</definedName>
    <definedName name="Z_B5F624BF_8CEA_450F_81C2_4F96707D3034_.wvu.FilterData" localSheetId="0" hidden="1">'2025-2027'!$C$5:$C$416</definedName>
    <definedName name="Z_B683F5B5_833A_40F6_915E_00FD2CE356A6_.wvu.FilterData" localSheetId="0" hidden="1">'2025-2027'!$A$7:$E$1057</definedName>
    <definedName name="Z_B6D8D8EE_A9AA_4350_ADE1_DA3D73423F40_.wvu.FilterData" localSheetId="0" hidden="1">'2025-2027'!$A$7:$E$1057</definedName>
    <definedName name="Z_B76A7CEE_E210_4AFB_A938_6285499E4B3C_.wvu.FilterData" localSheetId="0" hidden="1">'2025-2027'!$C$5:$C$1059</definedName>
    <definedName name="Z_B76A7CEE_E210_4AFB_A938_6285499E4B3C_.wvu.PrintArea" localSheetId="0" hidden="1">'2025-2027'!$A$5:$E$1059</definedName>
    <definedName name="Z_B76A7CEE_E210_4AFB_A938_6285499E4B3C_.wvu.PrintTitles" localSheetId="0" hidden="1">'2025-2027'!$7:$7</definedName>
    <definedName name="Z_B76A7CEE_E210_4AFB_A938_6285499E4B3C_.wvu.Rows" localSheetId="0" hidden="1">'2025-2027'!$5:$5</definedName>
    <definedName name="Z_B76F9DCC_5F6C_43D8_9C24_DD464DD8901B_.wvu.FilterData" localSheetId="0" hidden="1">'2025-2027'!$C$5:$C$1059</definedName>
    <definedName name="Z_B7B47636_84DA_4D16_BF77_D9946A74E10E_.wvu.FilterData" localSheetId="0" hidden="1">'2025-2027'!$A$7:$E$1057</definedName>
    <definedName name="Z_B7B47636_84DA_4D16_BF77_D9946A74E10E_.wvu.PrintArea" localSheetId="0" hidden="1">'2025-2027'!$A$5:$E$1059</definedName>
    <definedName name="Z_B7B47636_84DA_4D16_BF77_D9946A74E10E_.wvu.PrintTitles" localSheetId="0" hidden="1">'2025-2027'!$7:$7</definedName>
    <definedName name="Z_B7D5E27B_6362_43AE_A221_C93F8231A932_.wvu.FilterData" localSheetId="0" hidden="1">'2025-2027'!$C$5:$C$1059</definedName>
    <definedName name="Z_B8A26F7F_049F_4695_A516_4783F7BB481F_.wvu.FilterData" localSheetId="0" hidden="1">'2025-2027'!$A$7:$E$1057</definedName>
    <definedName name="Z_B8B5B353_E163_4E72_9841_B52051790A02_.wvu.FilterData" localSheetId="0" hidden="1">'2025-2027'!$A$7:$E$1057</definedName>
    <definedName name="Z_B8F63FBA_B603_4779_B77D_DC155581AACD_.wvu.FilterData" localSheetId="0" hidden="1">'2025-2027'!$E$5:$E$1059</definedName>
    <definedName name="Z_B93A7152_89C1_429C_A5F1_1051DCBB3351_.wvu.FilterData" localSheetId="0" hidden="1">'2025-2027'!$C$5:$C$1059</definedName>
    <definedName name="Z_B9B39110_73A3_4125_A9FF_F2146623789B_.wvu.FilterData" localSheetId="0" hidden="1">'2025-2027'!$C$5:$C$416</definedName>
    <definedName name="Z_B9EAA300_15E1_4A77_BB0E_136BC4C899D0_.wvu.FilterData" localSheetId="0" hidden="1">'2025-2027'!$C$5:$C$416</definedName>
    <definedName name="Z_BAB0D144_4FD4_4699_AAAE_1BB4825DF89B_.wvu.FilterData" localSheetId="0" hidden="1">'2025-2027'!$C$5:$C$416</definedName>
    <definedName name="Z_BC250973_F723_4C72_805B_6461B208FFD1_.wvu.FilterData" localSheetId="0" hidden="1">'2025-2027'!$A$7:$E$1057</definedName>
    <definedName name="Z_BCAFDCE3_F888_486A_B61C_5D995126303F_.wvu.FilterData" localSheetId="0" hidden="1">'2025-2027'!$C$5:$C$1059</definedName>
    <definedName name="Z_BDEFF26A_BCC1_4B19_9FF8_059A77E33839_.wvu.FilterData" localSheetId="0" hidden="1">'2025-2027'!$C$5:$C$416</definedName>
    <definedName name="Z_BE293EC6_A6DF_46A6_99C9_BE386F4ED908_.wvu.Cols" localSheetId="0" hidden="1">'2025-2027'!#REF!,'2025-2027'!#REF!</definedName>
    <definedName name="Z_BE293EC6_A6DF_46A6_99C9_BE386F4ED908_.wvu.FilterData" localSheetId="0" hidden="1">'2025-2027'!$A$7:$E$1059</definedName>
    <definedName name="Z_BE293EC6_A6DF_46A6_99C9_BE386F4ED908_.wvu.PrintTitles" localSheetId="0" hidden="1">'2025-2027'!$7:$7</definedName>
    <definedName name="Z_BE745D0A_5239_474B_A30F_F960EAEE09A4_.wvu.FilterData" localSheetId="0" hidden="1">'2025-2027'!$A$7:$E$1057</definedName>
    <definedName name="Z_C0157D0F_ED87_4762_BF6D_37A09ED31B20_.wvu.FilterData" localSheetId="0" hidden="1">'2025-2027'!$C$5:$C$416</definedName>
    <definedName name="Z_C06F9359_AC5C_43D5_9892_FEFFD191CC6A_.wvu.FilterData" localSheetId="0" hidden="1">'2025-2027'!$C$5:$C$1059</definedName>
    <definedName name="Z_C06F9359_AC5C_43D5_9892_FEFFD191CC6A_.wvu.PrintArea" localSheetId="0" hidden="1">'2025-2027'!$A$5:$E$1059</definedName>
    <definedName name="Z_C06F9359_AC5C_43D5_9892_FEFFD191CC6A_.wvu.PrintTitles" localSheetId="0" hidden="1">'2025-2027'!$7:$7</definedName>
    <definedName name="Z_C0A2BA92_9FCD_40B3_AC24_93BB94BB81F4_.wvu.FilterData" localSheetId="0" hidden="1">'2025-2027'!$C$5:$C$1059</definedName>
    <definedName name="Z_C0C275C5_88E1_43D7_B560_B81786A1144A_.wvu.FilterData" localSheetId="0" hidden="1">'2025-2027'!$C$5:$C$416</definedName>
    <definedName name="Z_C0C6DD79_C857_47A5_B654_8F35098F501C_.wvu.FilterData" localSheetId="0" hidden="1">'2025-2027'!#REF!</definedName>
    <definedName name="Z_C0FD5E01_82EA_427A_99EB_0F7E8A04966D_.wvu.FilterData" localSheetId="0" hidden="1">'2025-2027'!$C$5:$C$416</definedName>
    <definedName name="Z_C3280F2C_F28D_40B1_9D1C_86FDCA772CB9_.wvu.FilterData" localSheetId="0" hidden="1">'2025-2027'!$C$5:$C$1059</definedName>
    <definedName name="Z_C3280F2C_F28D_40B1_9D1C_86FDCA772CB9_.wvu.PrintArea" localSheetId="0" hidden="1">'2025-2027'!$A$5:$E$1059</definedName>
    <definedName name="Z_C3280F2C_F28D_40B1_9D1C_86FDCA772CB9_.wvu.PrintTitles" localSheetId="0" hidden="1">'2025-2027'!$7:$7</definedName>
    <definedName name="Z_C365FD67_0F2B_42B5_B3F2_8CE0288D70FB_.wvu.FilterData" localSheetId="0" hidden="1">'2025-2027'!$C$5:$C$1059</definedName>
    <definedName name="Z_C519D10D_FB7F_4B3F_B179_C1FB2EF98E9A_.wvu.FilterData" localSheetId="0" hidden="1">'2025-2027'!$C$5:$C$1059</definedName>
    <definedName name="Z_C519D10D_FB7F_4B3F_B179_C1FB2EF98E9A_.wvu.PrintArea" localSheetId="0" hidden="1">'2025-2027'!$A$5:$E$1059</definedName>
    <definedName name="Z_C519D10D_FB7F_4B3F_B179_C1FB2EF98E9A_.wvu.PrintTitles" localSheetId="0" hidden="1">'2025-2027'!$7:$7</definedName>
    <definedName name="Z_C519D10D_FB7F_4B3F_B179_C1FB2EF98E9A_.wvu.Rows" localSheetId="0" hidden="1">'2025-2027'!#REF!</definedName>
    <definedName name="Z_C5BD2DB6_53B6_4F70_A7FC_554F9537BDFB_.wvu.FilterData" localSheetId="0" hidden="1">'2025-2027'!$A$7:$E$1057</definedName>
    <definedName name="Z_C5BD2DB6_53B6_4F70_A7FC_554F9537BDFB_.wvu.PrintArea" localSheetId="0" hidden="1">'2025-2027'!$A$5:$E$1059</definedName>
    <definedName name="Z_C5BD2DB6_53B6_4F70_A7FC_554F9537BDFB_.wvu.PrintTitles" localSheetId="0" hidden="1">'2025-2027'!$7:$7</definedName>
    <definedName name="Z_C65FD65C_8AF4_4A90_BD67_01C04FB0A272_.wvu.FilterData" localSheetId="0" hidden="1">'2025-2027'!$E$5:$E$416</definedName>
    <definedName name="Z_C71D8253_DBF0_4049_AB4D_134101D2707D_.wvu.FilterData" localSheetId="0" hidden="1">'2025-2027'!$A$7:$E$1057</definedName>
    <definedName name="Z_C8758E2B_273E_4EFD_B365_4A1EDA686833_.wvu.FilterData" localSheetId="0" hidden="1">'2025-2027'!$A$7:$E$1057</definedName>
    <definedName name="Z_C9EA5B42_C48A_4095_B681_1DC143D7B98B_.wvu.FilterData" localSheetId="0" hidden="1">'2025-2027'!$A$5:$E$672</definedName>
    <definedName name="Z_CA2CB142_17D3_445B_BE3B_AFC61630B3FA_.wvu.FilterData" localSheetId="0" hidden="1">'2025-2027'!$C$5:$C$416</definedName>
    <definedName name="Z_CA9F3A37_CF10_4DF8_AF45_747A73DAC858_.wvu.FilterData" localSheetId="0" hidden="1">'2025-2027'!$C$5:$C$416</definedName>
    <definedName name="Z_CB0CFED4_57C6_4C19_9E6F_22F398E0552F_.wvu.FilterData" localSheetId="0" hidden="1">'2025-2027'!$C$5:$C$1059</definedName>
    <definedName name="Z_CBFC075D_49D1_4A4E_8743_8C803792D9E5_.wvu.FilterData" localSheetId="0" hidden="1">'2025-2027'!$C$5:$C$1059</definedName>
    <definedName name="Z_CC08648E_84B8_46E0_8AA3_228242895212_.wvu.FilterData" localSheetId="0" hidden="1">'2025-2027'!$D$5:$D$1059</definedName>
    <definedName name="Z_CC408225_28D5_4529_81C1_7758AAB82925_.wvu.FilterData" localSheetId="0" hidden="1">'2025-2027'!$A$7:$E$1057</definedName>
    <definedName name="Z_CC6FA607_80B5_4121_A432_FEE0E5DF7666_.wvu.FilterData" localSheetId="0" hidden="1">'2025-2027'!$A$7:$E$1057</definedName>
    <definedName name="Z_CCEDA34E_393C_40F7_87B0_4BC0618403D2_.wvu.FilterData" localSheetId="0" hidden="1">'2025-2027'!$C$5:$C$416</definedName>
    <definedName name="Z_CD68B02B_51AD_45B6_88CD_65014E534289_.wvu.FilterData" localSheetId="0" hidden="1">'2025-2027'!$E$7:$E$416</definedName>
    <definedName name="Z_CDC07967_4242_439A_8705_F88F319E5B0A_.wvu.FilterData" localSheetId="0" hidden="1">'2025-2027'!$C$5:$C$416</definedName>
    <definedName name="Z_CE9DC977_A873_4AEF_9D8B_8B9FCCE200BA_.wvu.FilterData" localSheetId="0" hidden="1">'2025-2027'!$C$5:$C$1059</definedName>
    <definedName name="Z_CF86B2D0_9776_48A3_87E2_C78A80F5D80F_.wvu.FilterData" localSheetId="0" hidden="1">'2025-2027'!$A$7:$E$1059</definedName>
    <definedName name="Z_D01EF7A7_6813_48E1_BFC6_D0251C01FE15_.wvu.FilterData" localSheetId="0" hidden="1">'2025-2027'!$A$7:$E$1057</definedName>
    <definedName name="Z_D112E0E5_38D0_48E9_9A02_679D1016DA95_.wvu.FilterData" localSheetId="0" hidden="1">'2025-2027'!$E$5:$E$1059</definedName>
    <definedName name="Z_D16C2827_346F_4BA5_89F2_363193C93E3D_.wvu.FilterData" localSheetId="0" hidden="1">'2025-2027'!$C$5:$C$1059</definedName>
    <definedName name="Z_D1B3743F_0D71_4AD8_8D01_EDFA227734BC_.wvu.FilterData" localSheetId="0" hidden="1">'2025-2027'!$C$5:$C$416</definedName>
    <definedName name="Z_D27EBA0C_468D_4E51_802A_EDE7B6DC2035_.wvu.FilterData" localSheetId="0" hidden="1">'2025-2027'!$A$5:$E$672</definedName>
    <definedName name="Z_D3650C4D_9983_4E77_B1D5_7F6800B1A538_.wvu.FilterData" localSheetId="0" hidden="1">'2025-2027'!$C$5:$C$1059</definedName>
    <definedName name="Z_D36E2432_6EB8_4995_8DEF_9FABB53CE529_.wvu.FilterData" localSheetId="0" hidden="1">'2025-2027'!$C$5:$C$1059</definedName>
    <definedName name="Z_D453075D_30E8_4FC1_B94B_E94C8098A0D8_.wvu.FilterData" localSheetId="0" hidden="1">'2025-2027'!$A$7:$E$1059</definedName>
    <definedName name="Z_D453075D_30E8_4FC1_B94B_E94C8098A0D8_.wvu.PrintArea" localSheetId="0" hidden="1">'2025-2027'!$A$5:$E$1059</definedName>
    <definedName name="Z_D453075D_30E8_4FC1_B94B_E94C8098A0D8_.wvu.PrintTitles" localSheetId="0" hidden="1">'2025-2027'!$7:$7</definedName>
    <definedName name="Z_D46C661E_205C_4076_A348_125BD27815A6_.wvu.FilterData" localSheetId="0" hidden="1">'2025-2027'!$A$7:$E$1057</definedName>
    <definedName name="Z_D49EA2E3_B3CB_448F_83BC_8C2360D60A5F_.wvu.FilterData" localSheetId="0" hidden="1">'2025-2027'!$A$7:$E$1059</definedName>
    <definedName name="Z_D58B8770_4CBF_4A49_BCA3_0EAF3C3DD500_.wvu.FilterData" localSheetId="0" hidden="1">'2025-2027'!$A$5:$E$672</definedName>
    <definedName name="Z_D6C29239_3CEE_4179_AF12_A750463B7D1C_.wvu.FilterData" localSheetId="0" hidden="1">'2025-2027'!$C$5:$C$1059</definedName>
    <definedName name="Z_D6D1E5CE_18ED_4499_8A9B_93E9DB6F62DB_.wvu.FilterData" localSheetId="0" hidden="1">'2025-2027'!$A$7:$E$1059</definedName>
    <definedName name="Z_D7802097_5D70_4343_975D_560979ED9BC9_.wvu.FilterData" localSheetId="0" hidden="1">'2025-2027'!$A$7:$E$1057</definedName>
    <definedName name="Z_D8A00938_18C4_4062_8D1F_71EC55B72711_.wvu.FilterData" localSheetId="0" hidden="1">'2025-2027'!$C$5:$C$1059</definedName>
    <definedName name="Z_D90E4723_0608_4C38_BF7A_16280D451FC1_.wvu.FilterData" localSheetId="0" hidden="1">'2025-2027'!$C$5:$C$1059</definedName>
    <definedName name="Z_D91DB538_E58F_4C3E_A0EF_0D555768446F_.wvu.FilterData" localSheetId="0" hidden="1">'2025-2027'!$A$7:$E$1057</definedName>
    <definedName name="Z_D93C36AC_5C36_434B_8107_B362A0A85CD7_.wvu.FilterData" localSheetId="0" hidden="1">'2025-2027'!$A$7:$E$1057</definedName>
    <definedName name="Z_DA735B35_83B8_49DC_A481_F234F4A1D8A1_.wvu.FilterData" localSheetId="0" hidden="1">'2025-2027'!$C$5:$C$1059</definedName>
    <definedName name="Z_DA922586_6537_4C97_83EB_DA4829D21CB8_.wvu.FilterData" localSheetId="0" hidden="1">'2025-2027'!$A$7:$E$1059</definedName>
    <definedName name="Z_DAA1E253_D74A_4062_809F_3053318A9DF0_.wvu.FilterData" localSheetId="0" hidden="1">'2025-2027'!$A$7:$E$1059</definedName>
    <definedName name="Z_DBA69F10_8799_4DF1_877E_31D43853AAE5_.wvu.FilterData" localSheetId="0" hidden="1">'2025-2027'!$E$5:$E$416</definedName>
    <definedName name="Z_DC82C667_8095_4B98_BF7C_9553B952CBB6_.wvu.FilterData" localSheetId="0" hidden="1">'2025-2027'!$C$5:$C$416</definedName>
    <definedName name="Z_DCABE0E5_C007_496D_887F_B0A5D237B662_.wvu.FilterData" localSheetId="0" hidden="1">'2025-2027'!$A$7:$E$1057</definedName>
    <definedName name="Z_DDCEA8AE_8528_4747_B492_1520659B3747_.wvu.FilterData" localSheetId="0" hidden="1">'2025-2027'!$E$5:$E$1059</definedName>
    <definedName name="Z_DDE8BA1A_850B_41C6_8C25_CEF03B9BF79E_.wvu.FilterData" localSheetId="0" hidden="1">'2025-2027'!$A$7:$E$1057</definedName>
    <definedName name="Z_DE512088_54F5_4748_AB1C_D6E4BA564F5B_.wvu.PrintArea" localSheetId="0" hidden="1">'2025-2027'!$A$5:$E$1059</definedName>
    <definedName name="Z_DE512088_54F5_4748_AB1C_D6E4BA564F5B_.wvu.PrintTitles" localSheetId="0" hidden="1">'2025-2027'!$7:$7</definedName>
    <definedName name="Z_DE512088_54F5_4748_AB1C_D6E4BA564F5B_.wvu.Rows" localSheetId="0" hidden="1">'2025-2027'!#REF!</definedName>
    <definedName name="Z_DF345EED_10DC_4FA5_BFC6_834DBD75C45A_.wvu.FilterData" localSheetId="0" hidden="1">'2025-2027'!$A$7:$E$1057</definedName>
    <definedName name="Z_E37AC8C1_C0C1_4DD9_87A0_DF316D13F277_.wvu.FilterData" localSheetId="0" hidden="1">'2025-2027'!$C$5:$C$416</definedName>
    <definedName name="Z_E4235AE9_5BE0_4743_8E88_D5E6618122C8_.wvu.FilterData" localSheetId="0" hidden="1">'2025-2027'!$C$5:$C$1059</definedName>
    <definedName name="Z_E512C816_9D68_4F1C_99EA_5CE9292E8429_.wvu.FilterData" localSheetId="0" hidden="1">'2025-2027'!$C$5:$C$1059</definedName>
    <definedName name="Z_E697A9CC_8201_48EB_857A_8D35BAEDB94B_.wvu.FilterData" localSheetId="0" hidden="1">'2025-2027'!$A$7:$E$1057</definedName>
    <definedName name="Z_E6CF27DD_22D9_446C_801D_FA178A782DEA_.wvu.FilterData" localSheetId="0" hidden="1">'2025-2027'!$A$7:$E$1059</definedName>
    <definedName name="Z_E6F8108E_2EB1_4869_9639_B54EDD0FF8D5_.wvu.FilterData" localSheetId="0" hidden="1">'2025-2027'!$D$5:$D$1059</definedName>
    <definedName name="Z_E71E9AF2_C087_49B3_9106_9719285E58FC_.wvu.FilterData" localSheetId="0" hidden="1">'2025-2027'!$C$5:$C$416</definedName>
    <definedName name="Z_E7427DC9_A959_48AC_A739_C8D2EEABEE15_.wvu.FilterData" localSheetId="0" hidden="1">'2025-2027'!$E$5:$E$1059</definedName>
    <definedName name="Z_E7EEC658_2CBE_4BD9_A6EA_B90060E39BEC_.wvu.FilterData" localSheetId="0" hidden="1">'2025-2027'!$A$7:$E$1059</definedName>
    <definedName name="Z_E8BDCDBB_59A8_4C70_88FA_33360CC400AE_.wvu.FilterData" localSheetId="0" hidden="1">'2025-2027'!$D$5:$D$1059</definedName>
    <definedName name="Z_EA09A7A7_D9F0_4FE8_AA95_D4255716C0A5_.wvu.FilterData" localSheetId="0" hidden="1">'2025-2027'!$C$5:$C$416</definedName>
    <definedName name="Z_EA2312BB_7B2D_48B4_8F96_B43C577A967C_.wvu.FilterData" localSheetId="0" hidden="1">'2025-2027'!$A$7:$E$1057</definedName>
    <definedName name="Z_EA8AC2A7_708F_4BA3_8F6F_160EA90851AE_.wvu.FilterData" localSheetId="0" hidden="1">'2025-2027'!$A$6:$G$1057</definedName>
    <definedName name="Z_EA8AC2A7_708F_4BA3_8F6F_160EA90851AE_.wvu.PrintTitles" localSheetId="0" hidden="1">'2025-2027'!$7:$7</definedName>
    <definedName name="Z_EB120121_EC55_429F_A6EB_7911899EA074_.wvu.FilterData" localSheetId="0" hidden="1">'2025-2027'!$A$7:$E$1057</definedName>
    <definedName name="Z_EB772AFE_3A90_43E8_BC3F_10FC75813793_.wvu.FilterData" localSheetId="0" hidden="1">'2025-2027'!$C$5:$C$1059</definedName>
    <definedName name="Z_ECA3827E_DB5A_452F_A20B_C19F1F102BF1_.wvu.FilterData" localSheetId="0" hidden="1">'2025-2027'!$C$5:$C$1059</definedName>
    <definedName name="Z_EDA41147_1CD4_476F_8310_A8518BF6D4E5_.wvu.FilterData" localSheetId="0" hidden="1">'2025-2027'!#REF!</definedName>
    <definedName name="Z_EDFF0FB2_994D_4C5D_88CF_ED0D9E4345B6_.wvu.FilterData" localSheetId="0" hidden="1">'2025-2027'!$A$7:$E$1057</definedName>
    <definedName name="Z_EF0C097F_4FB7_4985_97E7_33EC50F15564_.wvu.FilterData" localSheetId="0" hidden="1">'2025-2027'!$C$5:$C$416</definedName>
    <definedName name="Z_EF34F96D_AA32_4504_94CC_ACBD57456A72_.wvu.FilterData" localSheetId="0" hidden="1">'2025-2027'!$A$7:$E$1059</definedName>
    <definedName name="Z_EF5F50DF_149E_49BE_9DDB_EA4F3A22EF13_.wvu.FilterData" localSheetId="0" hidden="1">'2025-2027'!$A$7:$E$1057</definedName>
    <definedName name="Z_EF823E64_85F8_4F1E_816D_12724211FBDB_.wvu.FilterData" localSheetId="0" hidden="1">'2025-2027'!$C$5:$C$416</definedName>
    <definedName name="Z_F134DDDD_B8CE_4C16_81F8_97200FE3D780_.wvu.FilterData" localSheetId="0" hidden="1">'2025-2027'!$A$7:$E$1057</definedName>
    <definedName name="Z_F1A3E818_6675_47C2_B5BC_4786BF312EFA_.wvu.FilterData" localSheetId="0" hidden="1">'2025-2027'!$A$7:$E$1057</definedName>
    <definedName name="Z_F3614719_5E9D_44AF_AFA2_A9ED481D6452_.wvu.FilterData" localSheetId="0" hidden="1">'2025-2027'!$A$7:$E$1057</definedName>
    <definedName name="Z_F3A03177_19F7_4772_9DD8_3B18CF624128_.wvu.FilterData" localSheetId="0" hidden="1">'2025-2027'!$E$5:$E$416</definedName>
    <definedName name="Z_F4272111_F365_422E_8C47_4456E141150F_.wvu.FilterData" localSheetId="0" hidden="1">'2025-2027'!$C$5:$C$1059</definedName>
    <definedName name="Z_F4274F4C_3B8C_4365_9A35_218A9F2752A5_.wvu.FilterData" localSheetId="0" hidden="1">'2025-2027'!$A$7:$E$1057</definedName>
    <definedName name="Z_F4D3A907_0A96_476A_A1FB_2137B3725A1D_.wvu.FilterData" localSheetId="0" hidden="1">'2025-2027'!$A$7:$E$1057</definedName>
    <definedName name="Z_F56DA7EA_B7A0_49F6_B4CA_DE4756E01332_.wvu.FilterData" localSheetId="0" hidden="1">'2025-2027'!$E$5:$E$416</definedName>
    <definedName name="Z_F5C5453B_9ACA_4257_BACD_079FD16CC663_.wvu.FilterData" localSheetId="0" hidden="1">'2025-2027'!$C$5:$C$1059</definedName>
    <definedName name="Z_F6385435_7F28_44D0_98E4_8C1E31BC0A90_.wvu.FilterData" localSheetId="0" hidden="1">'2025-2027'!$E$5:$E$1059</definedName>
    <definedName name="Z_F7F55D35_0BAF_4644_BA0B_2BAD450C7C02_.wvu.FilterData" localSheetId="0" hidden="1">'2025-2027'!$A$7:$E$1057</definedName>
    <definedName name="Z_F8712ACA_0FA9_4615_9CA3_53BE1DF73719_.wvu.FilterData" localSheetId="0" hidden="1">'2025-2027'!$C$5:$C$416</definedName>
    <definedName name="Z_F982789A_C40E_4A08_BBF5_BB04B3FA334A_.wvu.FilterData" localSheetId="0" hidden="1">'2025-2027'!$A$7:$E$1057</definedName>
    <definedName name="Z_FA3329CA_CECA_4A4A_9C62_1245344A03BA_.wvu.FilterData" localSheetId="0" hidden="1">'2025-2027'!$A$5:$E$672</definedName>
    <definedName name="Z_FAA85436_3863_48AC_97BE_FB41F11795F3_.wvu.FilterData" localSheetId="0" hidden="1">'2025-2027'!$C$5:$C$416</definedName>
    <definedName name="Z_FB3A5C07_ECCB_4310_802D_5321F73A38CC_.wvu.FilterData" localSheetId="0" hidden="1">'2025-2027'!$C$5:$C$1059</definedName>
    <definedName name="Z_FC2B4325_770D_452C_A030_71397EC20C90_.wvu.FilterData" localSheetId="0" hidden="1">'2025-2027'!$A$7:$E$1057</definedName>
    <definedName name="Z_FE2BF830_AD78_4AC5_98C0_DD947BD03865_.wvu.FilterData" localSheetId="0" hidden="1">'2025-2027'!$C$5:$C$416</definedName>
    <definedName name="Z_FEE88F9E_927F_4DFB_AB07_747C4FF732D7_.wvu.FilterData" localSheetId="0" hidden="1">'2025-2027'!$E$5:$E$416</definedName>
    <definedName name="Z_FEE88F9E_927F_4DFB_AB07_747C4FF732D7_.wvu.PrintTitles" localSheetId="0" hidden="1">'2025-2027'!$7:$7</definedName>
    <definedName name="Z_FF124003_ED0C_4DC3_B14A_22DC679D07FB_.wvu.FilterData" localSheetId="0" hidden="1">'2025-2027'!$D$5:$D$1059</definedName>
    <definedName name="Z_FF124003_ED0C_4DC3_B14A_22DC679D07FB_.wvu.PrintArea" localSheetId="0" hidden="1">'2025-2027'!$A$5:$E$1059</definedName>
    <definedName name="Z_FF124003_ED0C_4DC3_B14A_22DC679D07FB_.wvu.PrintTitles" localSheetId="0" hidden="1">'2025-2027'!$7:$7</definedName>
    <definedName name="Z_FF9FCD32_984F_4987_B983_0760EB4E2718_.wvu.FilterData" localSheetId="0" hidden="1">'2025-2027'!$A$7:$E$1057</definedName>
    <definedName name="Z_FFD0972F_FC11_4E01_ADEE_3318D6B7A06F_.wvu.FilterData" localSheetId="0" hidden="1">'2025-2027'!$A$6:$G$1057</definedName>
    <definedName name="_xlnm.Print_Titles" localSheetId="0">'2025-2027'!$7:$7</definedName>
  </definedNames>
  <calcPr calcId="191029"/>
  <customWorkbookViews>
    <customWorkbookView name="Захаревич Елена - Личное представление" guid="{74BF08BE-D955-427C-8524-08602DA396B0}" mergeInterval="0" personalView="1" xWindow="39" windowWidth="1691" windowHeight="1037" activeSheetId="1"/>
    <customWorkbookView name="Рудич Татьяна - Личное представление" guid="{FF124003-ED0C-4DC3-B14A-22DC679D07FB}" mergeInterval="0" personalView="1" xWindow="9" windowWidth="949" windowHeight="1024" activeSheetId="1"/>
    <customWorkbookView name="Степаненко Елена - Личное представление" guid="{8EDCB25A-235F-4084-ADDD-9FDCC3BCF0EF}" mergeInterval="0" personalView="1" maximized="1" xWindow="-8" yWindow="-8" windowWidth="1936" windowHeight="1056" activeSheetId="1"/>
    <customWorkbookView name="Каюрова Ольга - Личное представление" guid="{7B165B2B-F498-4789-BEEB-743379A3BB13}" mergeInterval="0" personalView="1" maximized="1" xWindow="-8" yWindow="-8" windowWidth="1936" windowHeight="1056" activeSheetId="1"/>
    <customWorkbookView name="Ситкова Елена - Личное представление" guid="{95366579-D883-4FB9-B950-6F3CBAA508D3}" mergeInterval="0" personalView="1" maximized="1" xWindow="-8" yWindow="-8" windowWidth="1936" windowHeight="1056" activeSheetId="1"/>
    <customWorkbookView name="User - Личное представление" guid="{C5BD2DB6-53B6-4F70-A7FC-554F9537BDFB}" mergeInterval="0" personalView="1" maximized="1" xWindow="-8" yWindow="-8" windowWidth="1936" windowHeight="1056" activeSheetId="1"/>
    <customWorkbookView name="Пользователь Windows - Личное представление" guid="{77892576-ABA9-4EB0-AFE0-BFFF155844C3}" mergeInterval="0" personalView="1" maximized="1" xWindow="-8" yWindow="-8" windowWidth="1936" windowHeight="1056" activeSheetId="1"/>
    <customWorkbookView name="Власова Татьяна - Личное представление" guid="{B55CEDD8-70C0-443A-805E-63BE6A42377C}" mergeInterval="0" personalView="1" maximized="1" xWindow="-8" yWindow="-8" windowWidth="1936" windowHeight="1056" activeSheetId="1"/>
    <customWorkbookView name="Наталья Геращенко - Личное представление" guid="{EA8AC2A7-708F-4BA3-8F6F-160EA90851AE}" mergeInterval="0" personalView="1" maximized="1" xWindow="-8" yWindow="-8" windowWidth="1936" windowHeight="1056" activeSheetId="1"/>
    <customWorkbookView name="Кацель - Личное представление" guid="{5ACBF3C7-776E-4764-B62D-840D2274CA77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8" i="1" l="1"/>
  <c r="F498" i="1"/>
  <c r="F839" i="1"/>
  <c r="F938" i="1"/>
  <c r="F937" i="1" s="1"/>
  <c r="F936" i="1" s="1"/>
  <c r="G938" i="1"/>
  <c r="G937" i="1" s="1"/>
  <c r="G936" i="1" s="1"/>
  <c r="F958" i="1"/>
  <c r="G958" i="1"/>
  <c r="F926" i="1"/>
  <c r="G926" i="1"/>
  <c r="F928" i="1"/>
  <c r="G928" i="1"/>
  <c r="F14" i="1"/>
  <c r="G14" i="1"/>
  <c r="F1018" i="1"/>
  <c r="F1017" i="1" s="1"/>
  <c r="F1016" i="1" s="1"/>
  <c r="F1015" i="1" s="1"/>
  <c r="F1014" i="1" s="1"/>
  <c r="G1018" i="1"/>
  <c r="G1017" i="1" s="1"/>
  <c r="G1016" i="1" s="1"/>
  <c r="G1015" i="1" s="1"/>
  <c r="G1014" i="1" s="1"/>
  <c r="F898" i="1"/>
  <c r="F897" i="1" s="1"/>
  <c r="F896" i="1" s="1"/>
  <c r="G898" i="1"/>
  <c r="G897" i="1" s="1"/>
  <c r="G896" i="1" s="1"/>
  <c r="F1044" i="1"/>
  <c r="G1044" i="1"/>
  <c r="F241" i="1"/>
  <c r="G241" i="1"/>
  <c r="F493" i="1"/>
  <c r="G493" i="1"/>
  <c r="F511" i="1"/>
  <c r="G511" i="1"/>
  <c r="F1042" i="1"/>
  <c r="G1042" i="1"/>
  <c r="G1054" i="1"/>
  <c r="G1053" i="1" s="1"/>
  <c r="G1052" i="1" s="1"/>
  <c r="G1051" i="1" s="1"/>
  <c r="G1050" i="1" s="1"/>
  <c r="F1054" i="1"/>
  <c r="F1053" i="1" s="1"/>
  <c r="F1052" i="1" s="1"/>
  <c r="G1048" i="1"/>
  <c r="G1047" i="1" s="1"/>
  <c r="G1046" i="1" s="1"/>
  <c r="F1048" i="1"/>
  <c r="F1047" i="1" s="1"/>
  <c r="F1046" i="1" s="1"/>
  <c r="G1036" i="1"/>
  <c r="F1036" i="1"/>
  <c r="G1034" i="1"/>
  <c r="F1034" i="1"/>
  <c r="G1032" i="1"/>
  <c r="F1032" i="1"/>
  <c r="G1025" i="1"/>
  <c r="G1024" i="1" s="1"/>
  <c r="G1023" i="1" s="1"/>
  <c r="G1022" i="1" s="1"/>
  <c r="G1021" i="1" s="1"/>
  <c r="F1025" i="1"/>
  <c r="F1024" i="1" s="1"/>
  <c r="F1023" i="1" s="1"/>
  <c r="F1022" i="1" s="1"/>
  <c r="F1021" i="1" s="1"/>
  <c r="G1012" i="1"/>
  <c r="G1011" i="1" s="1"/>
  <c r="G1010" i="1" s="1"/>
  <c r="G1009" i="1" s="1"/>
  <c r="F1012" i="1"/>
  <c r="F1011" i="1" s="1"/>
  <c r="F1010" i="1" s="1"/>
  <c r="F1009" i="1" s="1"/>
  <c r="G1007" i="1"/>
  <c r="G1006" i="1" s="1"/>
  <c r="G1005" i="1" s="1"/>
  <c r="F1007" i="1"/>
  <c r="F1006" i="1" s="1"/>
  <c r="F1005" i="1" s="1"/>
  <c r="G1002" i="1"/>
  <c r="F1002" i="1"/>
  <c r="G1000" i="1"/>
  <c r="F1000" i="1"/>
  <c r="G997" i="1"/>
  <c r="F997" i="1"/>
  <c r="G989" i="1"/>
  <c r="G988" i="1" s="1"/>
  <c r="G987" i="1" s="1"/>
  <c r="G986" i="1" s="1"/>
  <c r="G985" i="1" s="1"/>
  <c r="G984" i="1" s="1"/>
  <c r="F989" i="1"/>
  <c r="F988" i="1" s="1"/>
  <c r="F987" i="1" s="1"/>
  <c r="F986" i="1" s="1"/>
  <c r="F985" i="1" s="1"/>
  <c r="F984" i="1" s="1"/>
  <c r="G982" i="1"/>
  <c r="G981" i="1" s="1"/>
  <c r="G980" i="1" s="1"/>
  <c r="G979" i="1" s="1"/>
  <c r="F982" i="1"/>
  <c r="F981" i="1" s="1"/>
  <c r="F980" i="1" s="1"/>
  <c r="F979" i="1" s="1"/>
  <c r="G976" i="1"/>
  <c r="F976" i="1"/>
  <c r="G971" i="1"/>
  <c r="F971" i="1"/>
  <c r="G965" i="1"/>
  <c r="G964" i="1" s="1"/>
  <c r="F965" i="1"/>
  <c r="F964" i="1" s="1"/>
  <c r="G955" i="1"/>
  <c r="F955" i="1"/>
  <c r="G953" i="1"/>
  <c r="F953" i="1"/>
  <c r="G950" i="1"/>
  <c r="F950" i="1"/>
  <c r="G948" i="1"/>
  <c r="F948" i="1"/>
  <c r="G945" i="1"/>
  <c r="F945" i="1"/>
  <c r="G942" i="1"/>
  <c r="F942" i="1"/>
  <c r="G932" i="1"/>
  <c r="G931" i="1" s="1"/>
  <c r="G930" i="1" s="1"/>
  <c r="F932" i="1"/>
  <c r="F931" i="1" s="1"/>
  <c r="F930" i="1" s="1"/>
  <c r="G923" i="1"/>
  <c r="F923" i="1"/>
  <c r="G921" i="1"/>
  <c r="F921" i="1"/>
  <c r="G916" i="1"/>
  <c r="G915" i="1" s="1"/>
  <c r="G914" i="1" s="1"/>
  <c r="F916" i="1"/>
  <c r="F915" i="1" s="1"/>
  <c r="F914" i="1" s="1"/>
  <c r="G909" i="1"/>
  <c r="G908" i="1" s="1"/>
  <c r="G907" i="1" s="1"/>
  <c r="G906" i="1" s="1"/>
  <c r="G905" i="1" s="1"/>
  <c r="G904" i="1" s="1"/>
  <c r="F909" i="1"/>
  <c r="F908" i="1" s="1"/>
  <c r="F907" i="1" s="1"/>
  <c r="F906" i="1" s="1"/>
  <c r="F905" i="1" s="1"/>
  <c r="F904" i="1" s="1"/>
  <c r="G902" i="1"/>
  <c r="G901" i="1" s="1"/>
  <c r="G900" i="1" s="1"/>
  <c r="F902" i="1"/>
  <c r="F901" i="1" s="1"/>
  <c r="F900" i="1" s="1"/>
  <c r="G890" i="1"/>
  <c r="G889" i="1" s="1"/>
  <c r="G888" i="1" s="1"/>
  <c r="G887" i="1" s="1"/>
  <c r="F890" i="1"/>
  <c r="F889" i="1" s="1"/>
  <c r="F888" i="1" s="1"/>
  <c r="F887" i="1" s="1"/>
  <c r="G885" i="1"/>
  <c r="G884" i="1" s="1"/>
  <c r="F885" i="1"/>
  <c r="F884" i="1" s="1"/>
  <c r="G882" i="1"/>
  <c r="G881" i="1" s="1"/>
  <c r="F882" i="1"/>
  <c r="F881" i="1" s="1"/>
  <c r="G868" i="1"/>
  <c r="F868" i="1"/>
  <c r="G865" i="1"/>
  <c r="F865" i="1"/>
  <c r="G862" i="1"/>
  <c r="F862" i="1"/>
  <c r="G857" i="1"/>
  <c r="G856" i="1" s="1"/>
  <c r="F857" i="1"/>
  <c r="F856" i="1" s="1"/>
  <c r="G849" i="1"/>
  <c r="F849" i="1"/>
  <c r="G845" i="1"/>
  <c r="F845" i="1"/>
  <c r="G843" i="1"/>
  <c r="F843" i="1"/>
  <c r="G839" i="1"/>
  <c r="G836" i="1"/>
  <c r="F836" i="1"/>
  <c r="G834" i="1"/>
  <c r="F834" i="1"/>
  <c r="G832" i="1"/>
  <c r="F832" i="1"/>
  <c r="G830" i="1"/>
  <c r="F830" i="1"/>
  <c r="G826" i="1"/>
  <c r="F826" i="1"/>
  <c r="G824" i="1"/>
  <c r="F824" i="1"/>
  <c r="G821" i="1"/>
  <c r="F821" i="1"/>
  <c r="F819" i="1"/>
  <c r="G817" i="1"/>
  <c r="F817" i="1"/>
  <c r="G815" i="1"/>
  <c r="F815" i="1"/>
  <c r="G812" i="1"/>
  <c r="F812" i="1"/>
  <c r="G808" i="1"/>
  <c r="F808" i="1"/>
  <c r="G805" i="1"/>
  <c r="F805" i="1"/>
  <c r="G803" i="1"/>
  <c r="F803" i="1"/>
  <c r="G797" i="1"/>
  <c r="G796" i="1" s="1"/>
  <c r="F797" i="1"/>
  <c r="F796" i="1" s="1"/>
  <c r="G794" i="1"/>
  <c r="F794" i="1"/>
  <c r="G791" i="1"/>
  <c r="F791" i="1"/>
  <c r="G789" i="1"/>
  <c r="F789" i="1"/>
  <c r="G785" i="1"/>
  <c r="G784" i="1" s="1"/>
  <c r="G783" i="1" s="1"/>
  <c r="F785" i="1"/>
  <c r="F784" i="1" s="1"/>
  <c r="F783" i="1" s="1"/>
  <c r="G779" i="1"/>
  <c r="F779" i="1"/>
  <c r="G777" i="1"/>
  <c r="F777" i="1"/>
  <c r="G775" i="1"/>
  <c r="F775" i="1"/>
  <c r="G773" i="1"/>
  <c r="F773" i="1"/>
  <c r="G771" i="1"/>
  <c r="F771" i="1"/>
  <c r="G768" i="1"/>
  <c r="F768" i="1"/>
  <c r="G766" i="1"/>
  <c r="F766" i="1"/>
  <c r="G764" i="1"/>
  <c r="F764" i="1"/>
  <c r="G762" i="1"/>
  <c r="F762" i="1"/>
  <c r="G760" i="1"/>
  <c r="F760" i="1"/>
  <c r="G758" i="1"/>
  <c r="F758" i="1"/>
  <c r="G756" i="1"/>
  <c r="F756" i="1"/>
  <c r="G754" i="1"/>
  <c r="F754" i="1"/>
  <c r="G752" i="1"/>
  <c r="F752" i="1"/>
  <c r="G750" i="1"/>
  <c r="F750" i="1"/>
  <c r="G748" i="1"/>
  <c r="F748" i="1"/>
  <c r="G746" i="1"/>
  <c r="F746" i="1"/>
  <c r="G744" i="1"/>
  <c r="F744" i="1"/>
  <c r="G742" i="1"/>
  <c r="F742" i="1"/>
  <c r="G738" i="1"/>
  <c r="F738" i="1"/>
  <c r="G736" i="1"/>
  <c r="F736" i="1"/>
  <c r="G733" i="1"/>
  <c r="F733" i="1"/>
  <c r="G731" i="1"/>
  <c r="F731" i="1"/>
  <c r="G729" i="1"/>
  <c r="G728" i="1" s="1"/>
  <c r="F729" i="1"/>
  <c r="F728" i="1" s="1"/>
  <c r="G725" i="1"/>
  <c r="G724" i="1" s="1"/>
  <c r="F725" i="1"/>
  <c r="F724" i="1" s="1"/>
  <c r="G722" i="1"/>
  <c r="F722" i="1"/>
  <c r="G720" i="1"/>
  <c r="F720" i="1"/>
  <c r="G718" i="1"/>
  <c r="F718" i="1"/>
  <c r="G710" i="1"/>
  <c r="G709" i="1" s="1"/>
  <c r="F710" i="1"/>
  <c r="F709" i="1" s="1"/>
  <c r="G706" i="1"/>
  <c r="F706" i="1"/>
  <c r="G704" i="1"/>
  <c r="F704" i="1"/>
  <c r="G701" i="1"/>
  <c r="F701" i="1"/>
  <c r="G698" i="1"/>
  <c r="F698" i="1"/>
  <c r="G696" i="1"/>
  <c r="F696" i="1"/>
  <c r="G690" i="1"/>
  <c r="G689" i="1" s="1"/>
  <c r="G688" i="1" s="1"/>
  <c r="F690" i="1"/>
  <c r="F689" i="1" s="1"/>
  <c r="F688" i="1" s="1"/>
  <c r="G683" i="1"/>
  <c r="G682" i="1" s="1"/>
  <c r="G681" i="1" s="1"/>
  <c r="F683" i="1"/>
  <c r="F682" i="1" s="1"/>
  <c r="F681" i="1" s="1"/>
  <c r="G679" i="1"/>
  <c r="G678" i="1" s="1"/>
  <c r="G677" i="1" s="1"/>
  <c r="F679" i="1"/>
  <c r="F678" i="1" s="1"/>
  <c r="F677" i="1" s="1"/>
  <c r="G670" i="1"/>
  <c r="G669" i="1" s="1"/>
  <c r="G668" i="1" s="1"/>
  <c r="G667" i="1" s="1"/>
  <c r="G666" i="1" s="1"/>
  <c r="F670" i="1"/>
  <c r="F669" i="1" s="1"/>
  <c r="F668" i="1" s="1"/>
  <c r="F667" i="1" s="1"/>
  <c r="F666" i="1" s="1"/>
  <c r="G660" i="1"/>
  <c r="G659" i="1" s="1"/>
  <c r="G658" i="1" s="1"/>
  <c r="G657" i="1" s="1"/>
  <c r="G656" i="1" s="1"/>
  <c r="F660" i="1"/>
  <c r="F659" i="1" s="1"/>
  <c r="F658" i="1" s="1"/>
  <c r="F657" i="1" s="1"/>
  <c r="F656" i="1" s="1"/>
  <c r="G654" i="1"/>
  <c r="F654" i="1"/>
  <c r="G652" i="1"/>
  <c r="F652" i="1"/>
  <c r="G650" i="1"/>
  <c r="F650" i="1"/>
  <c r="G648" i="1"/>
  <c r="F648" i="1"/>
  <c r="G646" i="1"/>
  <c r="F646" i="1"/>
  <c r="G644" i="1"/>
  <c r="F644" i="1"/>
  <c r="G642" i="1"/>
  <c r="F642" i="1"/>
  <c r="G640" i="1"/>
  <c r="F640" i="1"/>
  <c r="G638" i="1"/>
  <c r="F638" i="1"/>
  <c r="G636" i="1"/>
  <c r="F636" i="1"/>
  <c r="G634" i="1"/>
  <c r="F634" i="1"/>
  <c r="G632" i="1"/>
  <c r="F632" i="1"/>
  <c r="G630" i="1"/>
  <c r="F630" i="1"/>
  <c r="G628" i="1"/>
  <c r="F628" i="1"/>
  <c r="G626" i="1"/>
  <c r="F626" i="1"/>
  <c r="G624" i="1"/>
  <c r="F624" i="1"/>
  <c r="G622" i="1"/>
  <c r="F622" i="1"/>
  <c r="G620" i="1"/>
  <c r="F620" i="1"/>
  <c r="G617" i="1"/>
  <c r="F617" i="1"/>
  <c r="G615" i="1"/>
  <c r="F615" i="1"/>
  <c r="G613" i="1"/>
  <c r="F613" i="1"/>
  <c r="G608" i="1"/>
  <c r="F608" i="1"/>
  <c r="G606" i="1"/>
  <c r="F606" i="1"/>
  <c r="G604" i="1"/>
  <c r="F604" i="1"/>
  <c r="G602" i="1"/>
  <c r="F602" i="1"/>
  <c r="G600" i="1"/>
  <c r="F600" i="1"/>
  <c r="G598" i="1"/>
  <c r="F598" i="1"/>
  <c r="G596" i="1"/>
  <c r="F596" i="1"/>
  <c r="G594" i="1"/>
  <c r="F594" i="1"/>
  <c r="G592" i="1"/>
  <c r="F592" i="1"/>
  <c r="G588" i="1"/>
  <c r="F588" i="1"/>
  <c r="G586" i="1"/>
  <c r="F586" i="1"/>
  <c r="G581" i="1"/>
  <c r="F581" i="1"/>
  <c r="G578" i="1"/>
  <c r="F578" i="1"/>
  <c r="G574" i="1"/>
  <c r="F574" i="1"/>
  <c r="G572" i="1"/>
  <c r="F572" i="1"/>
  <c r="G569" i="1"/>
  <c r="F569" i="1"/>
  <c r="G567" i="1"/>
  <c r="F567" i="1"/>
  <c r="G564" i="1"/>
  <c r="F564" i="1"/>
  <c r="G562" i="1"/>
  <c r="F562" i="1"/>
  <c r="G560" i="1"/>
  <c r="F560" i="1"/>
  <c r="G556" i="1"/>
  <c r="G555" i="1" s="1"/>
  <c r="F556" i="1"/>
  <c r="F555" i="1" s="1"/>
  <c r="G553" i="1"/>
  <c r="F553" i="1"/>
  <c r="G551" i="1"/>
  <c r="F551" i="1"/>
  <c r="G549" i="1"/>
  <c r="F549" i="1"/>
  <c r="G547" i="1"/>
  <c r="F547" i="1"/>
  <c r="G545" i="1"/>
  <c r="F545" i="1"/>
  <c r="G543" i="1"/>
  <c r="F543" i="1"/>
  <c r="G541" i="1"/>
  <c r="F541" i="1"/>
  <c r="G539" i="1"/>
  <c r="F539" i="1"/>
  <c r="G537" i="1"/>
  <c r="F537" i="1"/>
  <c r="G535" i="1"/>
  <c r="F535" i="1"/>
  <c r="G530" i="1"/>
  <c r="G529" i="1" s="1"/>
  <c r="F530" i="1"/>
  <c r="F529" i="1" s="1"/>
  <c r="F526" i="1"/>
  <c r="F525" i="1" s="1"/>
  <c r="F524" i="1" s="1"/>
  <c r="G525" i="1"/>
  <c r="G524" i="1" s="1"/>
  <c r="G522" i="1"/>
  <c r="F522" i="1"/>
  <c r="G520" i="1"/>
  <c r="F520" i="1"/>
  <c r="G513" i="1"/>
  <c r="F513" i="1"/>
  <c r="G507" i="1"/>
  <c r="F507" i="1"/>
  <c r="G505" i="1"/>
  <c r="F505" i="1"/>
  <c r="G503" i="1"/>
  <c r="F503" i="1"/>
  <c r="G500" i="1"/>
  <c r="F500" i="1"/>
  <c r="G495" i="1"/>
  <c r="F495" i="1"/>
  <c r="G487" i="1"/>
  <c r="G486" i="1" s="1"/>
  <c r="G485" i="1" s="1"/>
  <c r="G484" i="1" s="1"/>
  <c r="G483" i="1" s="1"/>
  <c r="F487" i="1"/>
  <c r="F486" i="1" s="1"/>
  <c r="F485" i="1" s="1"/>
  <c r="F484" i="1" s="1"/>
  <c r="F483" i="1" s="1"/>
  <c r="G480" i="1"/>
  <c r="G479" i="1" s="1"/>
  <c r="G478" i="1" s="1"/>
  <c r="G477" i="1" s="1"/>
  <c r="F480" i="1"/>
  <c r="F479" i="1" s="1"/>
  <c r="F478" i="1" s="1"/>
  <c r="F477" i="1" s="1"/>
  <c r="G475" i="1"/>
  <c r="G474" i="1" s="1"/>
  <c r="F475" i="1"/>
  <c r="F474" i="1" s="1"/>
  <c r="G471" i="1"/>
  <c r="F471" i="1"/>
  <c r="G467" i="1"/>
  <c r="F467" i="1"/>
  <c r="G465" i="1"/>
  <c r="F465" i="1"/>
  <c r="G463" i="1"/>
  <c r="F463" i="1"/>
  <c r="G459" i="1"/>
  <c r="G458" i="1" s="1"/>
  <c r="G457" i="1" s="1"/>
  <c r="F459" i="1"/>
  <c r="F458" i="1" s="1"/>
  <c r="F457" i="1" s="1"/>
  <c r="G453" i="1"/>
  <c r="G452" i="1" s="1"/>
  <c r="F453" i="1"/>
  <c r="F452" i="1" s="1"/>
  <c r="G448" i="1"/>
  <c r="F448" i="1"/>
  <c r="G444" i="1"/>
  <c r="F444" i="1"/>
  <c r="G440" i="1"/>
  <c r="G439" i="1" s="1"/>
  <c r="G438" i="1" s="1"/>
  <c r="G437" i="1" s="1"/>
  <c r="G436" i="1" s="1"/>
  <c r="F440" i="1"/>
  <c r="F439" i="1" s="1"/>
  <c r="F438" i="1" s="1"/>
  <c r="F437" i="1" s="1"/>
  <c r="F436" i="1" s="1"/>
  <c r="G432" i="1"/>
  <c r="G431" i="1" s="1"/>
  <c r="G430" i="1" s="1"/>
  <c r="F432" i="1"/>
  <c r="F431" i="1" s="1"/>
  <c r="F430" i="1" s="1"/>
  <c r="G428" i="1"/>
  <c r="G427" i="1" s="1"/>
  <c r="G426" i="1" s="1"/>
  <c r="F428" i="1"/>
  <c r="F427" i="1" s="1"/>
  <c r="F426" i="1" s="1"/>
  <c r="G421" i="1"/>
  <c r="G420" i="1" s="1"/>
  <c r="G419" i="1" s="1"/>
  <c r="F421" i="1"/>
  <c r="F420" i="1" s="1"/>
  <c r="F419" i="1" s="1"/>
  <c r="G415" i="1"/>
  <c r="G414" i="1" s="1"/>
  <c r="G413" i="1" s="1"/>
  <c r="F415" i="1"/>
  <c r="F414" i="1" s="1"/>
  <c r="F413" i="1" s="1"/>
  <c r="G410" i="1"/>
  <c r="G409" i="1" s="1"/>
  <c r="G408" i="1" s="1"/>
  <c r="F410" i="1"/>
  <c r="F409" i="1" s="1"/>
  <c r="F408" i="1" s="1"/>
  <c r="G405" i="1"/>
  <c r="F405" i="1"/>
  <c r="G403" i="1"/>
  <c r="F403" i="1"/>
  <c r="G399" i="1"/>
  <c r="G398" i="1" s="1"/>
  <c r="G397" i="1" s="1"/>
  <c r="F399" i="1"/>
  <c r="F398" i="1" s="1"/>
  <c r="F397" i="1" s="1"/>
  <c r="G393" i="1"/>
  <c r="F393" i="1"/>
  <c r="G391" i="1"/>
  <c r="F391" i="1"/>
  <c r="G386" i="1"/>
  <c r="F386" i="1"/>
  <c r="G384" i="1"/>
  <c r="F384" i="1"/>
  <c r="G381" i="1"/>
  <c r="G380" i="1" s="1"/>
  <c r="F381" i="1"/>
  <c r="F380" i="1" s="1"/>
  <c r="G375" i="1"/>
  <c r="G374" i="1" s="1"/>
  <c r="G373" i="1" s="1"/>
  <c r="G372" i="1" s="1"/>
  <c r="G371" i="1" s="1"/>
  <c r="F375" i="1"/>
  <c r="F374" i="1" s="1"/>
  <c r="F373" i="1" s="1"/>
  <c r="F372" i="1" s="1"/>
  <c r="F371" i="1" s="1"/>
  <c r="G368" i="1"/>
  <c r="F368" i="1"/>
  <c r="G366" i="1"/>
  <c r="F366" i="1"/>
  <c r="G362" i="1"/>
  <c r="G361" i="1" s="1"/>
  <c r="G360" i="1" s="1"/>
  <c r="F362" i="1"/>
  <c r="F361" i="1" s="1"/>
  <c r="F360" i="1" s="1"/>
  <c r="G357" i="1"/>
  <c r="F357" i="1"/>
  <c r="G355" i="1"/>
  <c r="F355" i="1"/>
  <c r="G353" i="1"/>
  <c r="F353" i="1"/>
  <c r="G349" i="1"/>
  <c r="F349" i="1"/>
  <c r="G347" i="1"/>
  <c r="F347" i="1"/>
  <c r="G338" i="1"/>
  <c r="G337" i="1" s="1"/>
  <c r="G336" i="1" s="1"/>
  <c r="G335" i="1" s="1"/>
  <c r="G334" i="1" s="1"/>
  <c r="F338" i="1"/>
  <c r="F337" i="1" s="1"/>
  <c r="F336" i="1" s="1"/>
  <c r="F335" i="1" s="1"/>
  <c r="F334" i="1" s="1"/>
  <c r="G332" i="1"/>
  <c r="G331" i="1" s="1"/>
  <c r="G330" i="1" s="1"/>
  <c r="F332" i="1"/>
  <c r="F331" i="1" s="1"/>
  <c r="F330" i="1" s="1"/>
  <c r="G327" i="1"/>
  <c r="F327" i="1"/>
  <c r="G325" i="1"/>
  <c r="F325" i="1"/>
  <c r="G323" i="1"/>
  <c r="F323" i="1"/>
  <c r="G321" i="1"/>
  <c r="F321" i="1"/>
  <c r="G319" i="1"/>
  <c r="F319" i="1"/>
  <c r="G317" i="1"/>
  <c r="F317" i="1"/>
  <c r="G315" i="1"/>
  <c r="F315" i="1"/>
  <c r="G313" i="1"/>
  <c r="F313" i="1"/>
  <c r="G309" i="1"/>
  <c r="G308" i="1" s="1"/>
  <c r="G307" i="1" s="1"/>
  <c r="F309" i="1"/>
  <c r="F308" i="1" s="1"/>
  <c r="F307" i="1" s="1"/>
  <c r="G303" i="1"/>
  <c r="F303" i="1"/>
  <c r="G301" i="1"/>
  <c r="F301" i="1"/>
  <c r="G299" i="1"/>
  <c r="F299" i="1"/>
  <c r="G297" i="1"/>
  <c r="F297" i="1"/>
  <c r="G295" i="1"/>
  <c r="F295" i="1"/>
  <c r="G293" i="1"/>
  <c r="F293" i="1"/>
  <c r="G291" i="1"/>
  <c r="F291" i="1"/>
  <c r="G289" i="1"/>
  <c r="F289" i="1"/>
  <c r="G287" i="1"/>
  <c r="F287" i="1"/>
  <c r="G285" i="1"/>
  <c r="F285" i="1"/>
  <c r="G283" i="1"/>
  <c r="F283" i="1"/>
  <c r="G281" i="1"/>
  <c r="F281" i="1"/>
  <c r="G279" i="1"/>
  <c r="F279" i="1"/>
  <c r="G277" i="1"/>
  <c r="F277" i="1"/>
  <c r="G275" i="1"/>
  <c r="F275" i="1"/>
  <c r="G273" i="1"/>
  <c r="F273" i="1"/>
  <c r="G271" i="1"/>
  <c r="F271" i="1"/>
  <c r="G269" i="1"/>
  <c r="F269" i="1"/>
  <c r="G267" i="1"/>
  <c r="F267" i="1"/>
  <c r="G265" i="1"/>
  <c r="F265" i="1"/>
  <c r="G263" i="1"/>
  <c r="F263" i="1"/>
  <c r="G261" i="1"/>
  <c r="F261" i="1"/>
  <c r="G259" i="1"/>
  <c r="F259" i="1"/>
  <c r="G257" i="1"/>
  <c r="F257" i="1"/>
  <c r="G255" i="1"/>
  <c r="F255" i="1"/>
  <c r="G253" i="1"/>
  <c r="F253" i="1"/>
  <c r="G251" i="1"/>
  <c r="F251" i="1"/>
  <c r="G249" i="1"/>
  <c r="F249" i="1"/>
  <c r="G247" i="1"/>
  <c r="F247" i="1"/>
  <c r="G245" i="1"/>
  <c r="F245" i="1"/>
  <c r="G243" i="1"/>
  <c r="F243" i="1"/>
  <c r="G239" i="1"/>
  <c r="F239" i="1"/>
  <c r="G237" i="1"/>
  <c r="F237" i="1"/>
  <c r="G235" i="1"/>
  <c r="F235" i="1"/>
  <c r="G233" i="1"/>
  <c r="F233" i="1"/>
  <c r="G231" i="1"/>
  <c r="F231" i="1"/>
  <c r="G229" i="1"/>
  <c r="F229" i="1"/>
  <c r="G227" i="1"/>
  <c r="F227" i="1"/>
  <c r="G225" i="1"/>
  <c r="F225" i="1"/>
  <c r="G222" i="1"/>
  <c r="F222" i="1"/>
  <c r="G219" i="1"/>
  <c r="F219" i="1"/>
  <c r="G215" i="1"/>
  <c r="G214" i="1" s="1"/>
  <c r="G213" i="1" s="1"/>
  <c r="F215" i="1"/>
  <c r="F214" i="1" s="1"/>
  <c r="F213" i="1" s="1"/>
  <c r="G210" i="1"/>
  <c r="G209" i="1" s="1"/>
  <c r="F210" i="1"/>
  <c r="F209" i="1" s="1"/>
  <c r="G206" i="1"/>
  <c r="F206" i="1"/>
  <c r="G204" i="1"/>
  <c r="F204" i="1"/>
  <c r="G202" i="1"/>
  <c r="F202" i="1"/>
  <c r="G195" i="1"/>
  <c r="F195" i="1"/>
  <c r="G193" i="1"/>
  <c r="F193" i="1"/>
  <c r="G190" i="1"/>
  <c r="F190" i="1"/>
  <c r="G188" i="1"/>
  <c r="F188" i="1"/>
  <c r="G186" i="1"/>
  <c r="F186" i="1"/>
  <c r="G181" i="1"/>
  <c r="F181" i="1"/>
  <c r="G179" i="1"/>
  <c r="F179" i="1"/>
  <c r="G177" i="1"/>
  <c r="F177" i="1"/>
  <c r="G175" i="1"/>
  <c r="F175" i="1"/>
  <c r="G173" i="1"/>
  <c r="F173" i="1"/>
  <c r="G171" i="1"/>
  <c r="F171" i="1"/>
  <c r="G165" i="1"/>
  <c r="F165" i="1"/>
  <c r="G163" i="1"/>
  <c r="F163" i="1"/>
  <c r="G160" i="1"/>
  <c r="F160" i="1"/>
  <c r="G157" i="1"/>
  <c r="F157" i="1"/>
  <c r="G155" i="1"/>
  <c r="F155" i="1"/>
  <c r="G153" i="1"/>
  <c r="F153" i="1"/>
  <c r="G151" i="1"/>
  <c r="F151" i="1"/>
  <c r="G149" i="1"/>
  <c r="F149" i="1"/>
  <c r="G147" i="1"/>
  <c r="F147" i="1"/>
  <c r="G145" i="1"/>
  <c r="F145" i="1"/>
  <c r="G141" i="1"/>
  <c r="F141" i="1"/>
  <c r="G139" i="1"/>
  <c r="F139" i="1"/>
  <c r="G137" i="1"/>
  <c r="F137" i="1"/>
  <c r="G135" i="1"/>
  <c r="F135" i="1"/>
  <c r="G133" i="1"/>
  <c r="F133" i="1"/>
  <c r="G131" i="1"/>
  <c r="F131" i="1"/>
  <c r="G129" i="1"/>
  <c r="F129" i="1"/>
  <c r="F127" i="1"/>
  <c r="G125" i="1"/>
  <c r="F125" i="1"/>
  <c r="G123" i="1"/>
  <c r="F123" i="1"/>
  <c r="G121" i="1"/>
  <c r="F121" i="1"/>
  <c r="G119" i="1"/>
  <c r="F119" i="1"/>
  <c r="G117" i="1"/>
  <c r="F117" i="1"/>
  <c r="G115" i="1"/>
  <c r="F115" i="1"/>
  <c r="G113" i="1"/>
  <c r="F113" i="1"/>
  <c r="G111" i="1"/>
  <c r="F111" i="1"/>
  <c r="G109" i="1"/>
  <c r="F109" i="1"/>
  <c r="G107" i="1"/>
  <c r="F107" i="1"/>
  <c r="G105" i="1"/>
  <c r="F105" i="1"/>
  <c r="G100" i="1"/>
  <c r="G99" i="1" s="1"/>
  <c r="F100" i="1"/>
  <c r="F99" i="1" s="1"/>
  <c r="G96" i="1"/>
  <c r="F96" i="1"/>
  <c r="G94" i="1"/>
  <c r="F94" i="1"/>
  <c r="G92" i="1"/>
  <c r="F92" i="1"/>
  <c r="G85" i="1"/>
  <c r="F85" i="1"/>
  <c r="G83" i="1"/>
  <c r="F83" i="1"/>
  <c r="G81" i="1"/>
  <c r="F81" i="1"/>
  <c r="G79" i="1"/>
  <c r="F79" i="1"/>
  <c r="G77" i="1"/>
  <c r="F77" i="1"/>
  <c r="G75" i="1"/>
  <c r="F75" i="1"/>
  <c r="G73" i="1"/>
  <c r="F73" i="1"/>
  <c r="G71" i="1"/>
  <c r="F71" i="1"/>
  <c r="G69" i="1"/>
  <c r="F69" i="1"/>
  <c r="G66" i="1"/>
  <c r="F66" i="1"/>
  <c r="G64" i="1"/>
  <c r="F64" i="1"/>
  <c r="G62" i="1"/>
  <c r="F62" i="1"/>
  <c r="G57" i="1"/>
  <c r="F57" i="1"/>
  <c r="G55" i="1"/>
  <c r="F55" i="1"/>
  <c r="G53" i="1"/>
  <c r="F53" i="1"/>
  <c r="G49" i="1"/>
  <c r="G48" i="1" s="1"/>
  <c r="G47" i="1" s="1"/>
  <c r="G46" i="1" s="1"/>
  <c r="F49" i="1"/>
  <c r="F48" i="1" s="1"/>
  <c r="F47" i="1" s="1"/>
  <c r="F46" i="1" s="1"/>
  <c r="G43" i="1"/>
  <c r="F43" i="1"/>
  <c r="G41" i="1"/>
  <c r="F41" i="1"/>
  <c r="G39" i="1"/>
  <c r="F39" i="1"/>
  <c r="G33" i="1"/>
  <c r="F33" i="1"/>
  <c r="G29" i="1"/>
  <c r="G28" i="1" s="1"/>
  <c r="G27" i="1" s="1"/>
  <c r="F29" i="1"/>
  <c r="F28" i="1" s="1"/>
  <c r="F27" i="1" s="1"/>
  <c r="G23" i="1"/>
  <c r="F23" i="1"/>
  <c r="G21" i="1"/>
  <c r="F21" i="1"/>
  <c r="G17" i="1"/>
  <c r="F17" i="1"/>
  <c r="G12" i="1"/>
  <c r="F12" i="1"/>
  <c r="F1031" i="1" l="1"/>
  <c r="G20" i="1"/>
  <c r="G19" i="1" s="1"/>
  <c r="G925" i="1"/>
  <c r="F952" i="1"/>
  <c r="G947" i="1"/>
  <c r="F346" i="1"/>
  <c r="F345" i="1" s="1"/>
  <c r="G519" i="1"/>
  <c r="G518" i="1" s="1"/>
  <c r="G517" i="1" s="1"/>
  <c r="G516" i="1" s="1"/>
  <c r="F52" i="1"/>
  <c r="F51" i="1" s="1"/>
  <c r="F91" i="1"/>
  <c r="F90" i="1" s="1"/>
  <c r="F89" i="1" s="1"/>
  <c r="F88" i="1" s="1"/>
  <c r="F1041" i="1"/>
  <c r="F1040" i="1" s="1"/>
  <c r="F1039" i="1" s="1"/>
  <c r="F1038" i="1" s="1"/>
  <c r="F571" i="1"/>
  <c r="F20" i="1"/>
  <c r="F19" i="1" s="1"/>
  <c r="F462" i="1"/>
  <c r="F461" i="1" s="1"/>
  <c r="F456" i="1" s="1"/>
  <c r="F451" i="1" s="1"/>
  <c r="G952" i="1"/>
  <c r="G312" i="1"/>
  <c r="G201" i="1"/>
  <c r="G200" i="1" s="1"/>
  <c r="G199" i="1" s="1"/>
  <c r="G198" i="1" s="1"/>
  <c r="G802" i="1"/>
  <c r="F38" i="1"/>
  <c r="F32" i="1" s="1"/>
  <c r="F31" i="1" s="1"/>
  <c r="F703" i="1"/>
  <c r="G38" i="1"/>
  <c r="G32" i="1" s="1"/>
  <c r="G31" i="1" s="1"/>
  <c r="F312" i="1"/>
  <c r="G52" i="1"/>
  <c r="G51" i="1" s="1"/>
  <c r="G352" i="1"/>
  <c r="G351" i="1" s="1"/>
  <c r="F519" i="1"/>
  <c r="F518" i="1" s="1"/>
  <c r="F517" i="1" s="1"/>
  <c r="F516" i="1" s="1"/>
  <c r="G571" i="1"/>
  <c r="F559" i="1"/>
  <c r="G811" i="1"/>
  <c r="F802" i="1"/>
  <c r="F788" i="1"/>
  <c r="F787" i="1" s="1"/>
  <c r="F782" i="1" s="1"/>
  <c r="F781" i="1" s="1"/>
  <c r="G788" i="1"/>
  <c r="G787" i="1" s="1"/>
  <c r="G782" i="1" s="1"/>
  <c r="G781" i="1" s="1"/>
  <c r="F770" i="1"/>
  <c r="G770" i="1"/>
  <c r="G741" i="1"/>
  <c r="F717" i="1"/>
  <c r="F713" i="1" s="1"/>
  <c r="G703" i="1"/>
  <c r="G996" i="1"/>
  <c r="G995" i="1" s="1"/>
  <c r="G994" i="1" s="1"/>
  <c r="G993" i="1" s="1"/>
  <c r="G992" i="1" s="1"/>
  <c r="G104" i="1"/>
  <c r="G103" i="1" s="1"/>
  <c r="F811" i="1"/>
  <c r="F11" i="1"/>
  <c r="F10" i="1" s="1"/>
  <c r="F925" i="1"/>
  <c r="G717" i="1"/>
  <c r="G713" i="1" s="1"/>
  <c r="G1041" i="1"/>
  <c r="G1040" i="1" s="1"/>
  <c r="G1039" i="1" s="1"/>
  <c r="G1038" i="1" s="1"/>
  <c r="F104" i="1"/>
  <c r="F103" i="1" s="1"/>
  <c r="G676" i="1"/>
  <c r="G675" i="1" s="1"/>
  <c r="G674" i="1" s="1"/>
  <c r="F970" i="1"/>
  <c r="F969" i="1" s="1"/>
  <c r="F968" i="1" s="1"/>
  <c r="F963" i="1" s="1"/>
  <c r="G11" i="1"/>
  <c r="G10" i="1" s="1"/>
  <c r="G91" i="1"/>
  <c r="G90" i="1" s="1"/>
  <c r="G89" i="1" s="1"/>
  <c r="G88" i="1" s="1"/>
  <c r="F741" i="1"/>
  <c r="F880" i="1"/>
  <c r="F879" i="1" s="1"/>
  <c r="F878" i="1" s="1"/>
  <c r="F871" i="1" s="1"/>
  <c r="F920" i="1"/>
  <c r="F919" i="1" s="1"/>
  <c r="G970" i="1"/>
  <c r="G969" i="1" s="1"/>
  <c r="G968" i="1" s="1"/>
  <c r="G963" i="1" s="1"/>
  <c r="G962" i="1" s="1"/>
  <c r="F947" i="1"/>
  <c r="G941" i="1"/>
  <c r="G418" i="1"/>
  <c r="G417" i="1" s="1"/>
  <c r="F941" i="1"/>
  <c r="G920" i="1"/>
  <c r="G919" i="1" s="1"/>
  <c r="G735" i="1"/>
  <c r="F735" i="1"/>
  <c r="F676" i="1"/>
  <c r="F675" i="1" s="1"/>
  <c r="F674" i="1" s="1"/>
  <c r="G880" i="1"/>
  <c r="G879" i="1" s="1"/>
  <c r="G878" i="1" s="1"/>
  <c r="G871" i="1" s="1"/>
  <c r="F895" i="1"/>
  <c r="G895" i="1"/>
  <c r="G695" i="1"/>
  <c r="G534" i="1"/>
  <c r="G533" i="1" s="1"/>
  <c r="F534" i="1"/>
  <c r="F533" i="1" s="1"/>
  <c r="F695" i="1"/>
  <c r="F443" i="1"/>
  <c r="F442" i="1" s="1"/>
  <c r="F435" i="1" s="1"/>
  <c r="F418" i="1"/>
  <c r="F417" i="1" s="1"/>
  <c r="G861" i="1"/>
  <c r="G855" i="1" s="1"/>
  <c r="G854" i="1" s="1"/>
  <c r="G853" i="1" s="1"/>
  <c r="F402" i="1"/>
  <c r="F401" i="1" s="1"/>
  <c r="F396" i="1" s="1"/>
  <c r="F395" i="1" s="1"/>
  <c r="G402" i="1"/>
  <c r="G401" i="1" s="1"/>
  <c r="G396" i="1" s="1"/>
  <c r="G395" i="1" s="1"/>
  <c r="F861" i="1"/>
  <c r="F855" i="1" s="1"/>
  <c r="F854" i="1" s="1"/>
  <c r="F853" i="1" s="1"/>
  <c r="F201" i="1"/>
  <c r="F200" i="1" s="1"/>
  <c r="F199" i="1" s="1"/>
  <c r="F198" i="1" s="1"/>
  <c r="F144" i="1"/>
  <c r="F143" i="1" s="1"/>
  <c r="G144" i="1"/>
  <c r="G143" i="1" s="1"/>
  <c r="G218" i="1"/>
  <c r="G217" i="1" s="1"/>
  <c r="G212" i="1" s="1"/>
  <c r="G208" i="1" s="1"/>
  <c r="F218" i="1"/>
  <c r="F217" i="1" s="1"/>
  <c r="F212" i="1" s="1"/>
  <c r="F208" i="1" s="1"/>
  <c r="F510" i="1"/>
  <c r="F509" i="1" s="1"/>
  <c r="G510" i="1"/>
  <c r="G509" i="1" s="1"/>
  <c r="F492" i="1"/>
  <c r="F491" i="1" s="1"/>
  <c r="F352" i="1"/>
  <c r="F351" i="1" s="1"/>
  <c r="G365" i="1"/>
  <c r="G364" i="1" s="1"/>
  <c r="F365" i="1"/>
  <c r="F364" i="1" s="1"/>
  <c r="G443" i="1"/>
  <c r="G442" i="1" s="1"/>
  <c r="G435" i="1" s="1"/>
  <c r="G462" i="1"/>
  <c r="G461" i="1" s="1"/>
  <c r="G456" i="1" s="1"/>
  <c r="G451" i="1" s="1"/>
  <c r="G492" i="1"/>
  <c r="G491" i="1" s="1"/>
  <c r="G473" i="1"/>
  <c r="G559" i="1"/>
  <c r="G612" i="1"/>
  <c r="G611" i="1" s="1"/>
  <c r="F612" i="1"/>
  <c r="F611" i="1" s="1"/>
  <c r="F996" i="1"/>
  <c r="F995" i="1" s="1"/>
  <c r="F994" i="1" s="1"/>
  <c r="F993" i="1" s="1"/>
  <c r="F992" i="1" s="1"/>
  <c r="G1031" i="1"/>
  <c r="G1030" i="1" s="1"/>
  <c r="G1029" i="1" s="1"/>
  <c r="G1028" i="1" s="1"/>
  <c r="F1030" i="1"/>
  <c r="F1029" i="1" s="1"/>
  <c r="F1028" i="1" s="1"/>
  <c r="G412" i="1"/>
  <c r="F412" i="1"/>
  <c r="G407" i="1"/>
  <c r="F407" i="1"/>
  <c r="F1051" i="1"/>
  <c r="F1050" i="1" s="1"/>
  <c r="G170" i="1"/>
  <c r="G169" i="1" s="1"/>
  <c r="G168" i="1" s="1"/>
  <c r="F383" i="1"/>
  <c r="F379" i="1" s="1"/>
  <c r="G383" i="1"/>
  <c r="G379" i="1" s="1"/>
  <c r="F170" i="1"/>
  <c r="F169" i="1" s="1"/>
  <c r="F168" i="1" s="1"/>
  <c r="G185" i="1"/>
  <c r="F185" i="1"/>
  <c r="G577" i="1"/>
  <c r="F473" i="1"/>
  <c r="G665" i="1"/>
  <c r="F665" i="1"/>
  <c r="F577" i="1"/>
  <c r="F585" i="1"/>
  <c r="F584" i="1" s="1"/>
  <c r="G585" i="1"/>
  <c r="G584" i="1" s="1"/>
  <c r="G192" i="1"/>
  <c r="F192" i="1"/>
  <c r="G838" i="1"/>
  <c r="F591" i="1"/>
  <c r="F590" i="1" s="1"/>
  <c r="G346" i="1"/>
  <c r="G345" i="1" s="1"/>
  <c r="F838" i="1"/>
  <c r="F829" i="1"/>
  <c r="F390" i="1"/>
  <c r="F389" i="1" s="1"/>
  <c r="G829" i="1"/>
  <c r="G591" i="1"/>
  <c r="G590" i="1" s="1"/>
  <c r="G390" i="1"/>
  <c r="G389" i="1" s="1"/>
  <c r="G918" i="1" l="1"/>
  <c r="G913" i="1" s="1"/>
  <c r="G912" i="1" s="1"/>
  <c r="F306" i="1"/>
  <c r="F305" i="1" s="1"/>
  <c r="F197" i="1" s="1"/>
  <c r="F311" i="1"/>
  <c r="F344" i="1"/>
  <c r="F343" i="1" s="1"/>
  <c r="F342" i="1" s="1"/>
  <c r="F558" i="1"/>
  <c r="F532" i="1" s="1"/>
  <c r="F528" i="1" s="1"/>
  <c r="F694" i="1"/>
  <c r="F687" i="1" s="1"/>
  <c r="F686" i="1" s="1"/>
  <c r="G558" i="1"/>
  <c r="G532" i="1" s="1"/>
  <c r="G528" i="1" s="1"/>
  <c r="G940" i="1"/>
  <c r="G935" i="1" s="1"/>
  <c r="G934" i="1" s="1"/>
  <c r="F918" i="1"/>
  <c r="F913" i="1" s="1"/>
  <c r="F912" i="1" s="1"/>
  <c r="G344" i="1"/>
  <c r="G343" i="1" s="1"/>
  <c r="G342" i="1" s="1"/>
  <c r="G740" i="1"/>
  <c r="F740" i="1"/>
  <c r="G694" i="1"/>
  <c r="G687" i="1" s="1"/>
  <c r="G686" i="1" s="1"/>
  <c r="G727" i="1"/>
  <c r="F26" i="1"/>
  <c r="F102" i="1"/>
  <c r="F98" i="1" s="1"/>
  <c r="G1027" i="1"/>
  <c r="G961" i="1" s="1"/>
  <c r="F727" i="1"/>
  <c r="F940" i="1"/>
  <c r="F935" i="1" s="1"/>
  <c r="F934" i="1" s="1"/>
  <c r="F490" i="1"/>
  <c r="F489" i="1" s="1"/>
  <c r="F9" i="1"/>
  <c r="F8" i="1" s="1"/>
  <c r="G9" i="1"/>
  <c r="G8" i="1" s="1"/>
  <c r="F893" i="1"/>
  <c r="F894" i="1"/>
  <c r="G893" i="1"/>
  <c r="G894" i="1"/>
  <c r="G490" i="1"/>
  <c r="G489" i="1" s="1"/>
  <c r="G482" i="1" s="1"/>
  <c r="G852" i="1"/>
  <c r="G102" i="1"/>
  <c r="G98" i="1" s="1"/>
  <c r="F852" i="1"/>
  <c r="F1027" i="1"/>
  <c r="G359" i="1"/>
  <c r="F359" i="1"/>
  <c r="G311" i="1"/>
  <c r="G306" i="1"/>
  <c r="G450" i="1"/>
  <c r="F450" i="1"/>
  <c r="F378" i="1"/>
  <c r="F377" i="1" s="1"/>
  <c r="G184" i="1"/>
  <c r="G183" i="1" s="1"/>
  <c r="G167" i="1" s="1"/>
  <c r="F962" i="1"/>
  <c r="F184" i="1"/>
  <c r="F183" i="1" s="1"/>
  <c r="F167" i="1" s="1"/>
  <c r="G378" i="1"/>
  <c r="G377" i="1" s="1"/>
  <c r="F583" i="1"/>
  <c r="F576" i="1" s="1"/>
  <c r="G583" i="1"/>
  <c r="G576" i="1" s="1"/>
  <c r="F801" i="1"/>
  <c r="G26" i="1"/>
  <c r="G801" i="1"/>
  <c r="G800" i="1" s="1"/>
  <c r="G799" i="1" s="1"/>
  <c r="F800" i="1" l="1"/>
  <c r="G911" i="1"/>
  <c r="G892" i="1" s="1"/>
  <c r="G712" i="1"/>
  <c r="G708" i="1" s="1"/>
  <c r="F712" i="1"/>
  <c r="F708" i="1" s="1"/>
  <c r="G305" i="1"/>
  <c r="F87" i="1"/>
  <c r="F911" i="1"/>
  <c r="F892" i="1" s="1"/>
  <c r="F482" i="1"/>
  <c r="G87" i="1"/>
  <c r="F961" i="1"/>
  <c r="F370" i="1"/>
  <c r="F515" i="1"/>
  <c r="G370" i="1"/>
  <c r="G515" i="1"/>
  <c r="G434" i="1" s="1"/>
  <c r="G685" i="1" l="1"/>
  <c r="G673" i="1" s="1"/>
  <c r="F799" i="1"/>
  <c r="G197" i="1"/>
  <c r="G25" i="1" s="1"/>
  <c r="F25" i="1"/>
  <c r="F434" i="1"/>
  <c r="G1059" i="1" l="1"/>
  <c r="F685" i="1"/>
  <c r="F673" i="1" s="1"/>
  <c r="F1059" i="1" s="1"/>
</calcChain>
</file>

<file path=xl/sharedStrings.xml><?xml version="1.0" encoding="utf-8"?>
<sst xmlns="http://schemas.openxmlformats.org/spreadsheetml/2006/main" count="4328" uniqueCount="862">
  <si>
    <t>Наименование</t>
  </si>
  <si>
    <t>Код главы</t>
  </si>
  <si>
    <t>РПР</t>
  </si>
  <si>
    <t>ЦСР</t>
  </si>
  <si>
    <t>ВР</t>
  </si>
  <si>
    <t>Благовещенская городская Дума</t>
  </si>
  <si>
    <t>001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</si>
  <si>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</si>
  <si>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</si>
  <si>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</si>
  <si>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</si>
  <si>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</t>
  </si>
  <si>
    <t>00 0 00 00000</t>
  </si>
  <si>
    <t>Председатель представительного органа муниципального образования</t>
  </si>
  <si>
    <t>00 0 00 00020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</si>
  <si>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</si>
  <si>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Обеспечение деятельности Благовещенской городской Думы</t>
  </si>
  <si>
    <t>00 0 00 00050</t>
  </si>
  <si>
    <t>Закупка товаров, работ и услуг для обеспечения государственных (муниципальных) нужд</t>
  </si>
  <si>
    <t>Компенсация расходов, связанных с депутатской деятельностью</t>
  </si>
  <si>
    <t>00 0 00 00060</t>
  </si>
  <si>
    <t>Другие общегосударственные вопросы</t>
  </si>
  <si>
    <t>0113</t>
  </si>
  <si>
    <t xml:space="preserve">Единовременная денежная выплата лицам, награжденным медалью "За заслуги перед городом Благовещенском" </t>
  </si>
  <si>
    <t xml:space="preserve">001 </t>
  </si>
  <si>
    <t>00 0 00 80100</t>
  </si>
  <si>
    <t>Социальное обеспечение и иные выплаты населению</t>
  </si>
  <si>
    <t>Финансовое обеспечение поощрений за заслуги перед муниципальным образованием городом Благовещенском</t>
  </si>
  <si>
    <t>00 0 00 80110</t>
  </si>
  <si>
    <t>Администрация города Благовещенска</t>
  </si>
  <si>
    <t>002</t>
  </si>
  <si>
    <t/>
  </si>
  <si>
    <t>Функционирование  высшего должностного лица  субъекта  Российской Федерации и муниципального образования</t>
  </si>
  <si>
    <t>0102</t>
  </si>
  <si>
    <t>Глава муниципального образования</t>
  </si>
  <si>
    <t>00 0 00 00010</t>
  </si>
  <si>
    <t>0104</t>
  </si>
  <si>
    <t>Обеспечение функций исполнительно-распорядительного, контрольного органов муниципального образования</t>
  </si>
  <si>
    <t>00 0 00 00070</t>
  </si>
  <si>
    <t>Иные бюджетные ассигнования</t>
  </si>
  <si>
    <t>Расходы на выполнение государственных полномочий</t>
  </si>
  <si>
    <t>00 1 00 00000</t>
  </si>
  <si>
    <t>Финансовое обеспечение государственных полномочий по созданию и организации деятельности комиссий по делам несовершеннолетних  и защите их прав при администрациях городских округов и муниципальных районов</t>
  </si>
  <si>
    <t>00 1 00 87290</t>
  </si>
  <si>
    <t>Финансовое обеспечение государственных полномочий по организации и осуществлению деятельности по опеке  и попечительству в отношении совершеннолетних лиц, признанных судом  недееспособными или ограниченными в дееспособности по основаниям,  указанным в статьях 29 и 30 Гражданского кодекса Российской Федерации</t>
  </si>
  <si>
    <t>00 1 00 87360</t>
  </si>
  <si>
    <t>100</t>
  </si>
  <si>
    <t>200</t>
  </si>
  <si>
    <t xml:space="preserve">Финансовое обеспечение государственных полномочий по организационному обеспечению деятельности административных комиссий </t>
  </si>
  <si>
    <t xml:space="preserve">002 </t>
  </si>
  <si>
    <t>00 1 00 88430</t>
  </si>
  <si>
    <t>Судебная система</t>
  </si>
  <si>
    <t>0105</t>
  </si>
  <si>
    <t>Осуществление полномочий  по составлению (изменению) списков кандидатов в присяжные заседатели федеральных судов общей юрисдикции в Российской Федерации</t>
  </si>
  <si>
    <t>00 1 00 51200</t>
  </si>
  <si>
    <t>Предоставление субсидий бюджетным, автономным учреждениям и иным некоммерческим организациям</t>
  </si>
  <si>
    <t>Обеспечение деятельности (оказание услуг, выполнение работ) муниципальных учреждений</t>
  </si>
  <si>
    <t>00 0 00 10590</t>
  </si>
  <si>
    <t>300</t>
  </si>
  <si>
    <t>Создание и восполнение резерва материальных ресурсов для ликвидации чрезвычайных ситуаций на территории городского округа города Благовещенска</t>
  </si>
  <si>
    <t>00 0 00 20030</t>
  </si>
  <si>
    <t>Расходы  на оплату исполнительных документов (за исключением исполнительных документов, реализуемых в рамках государственных программ)</t>
  </si>
  <si>
    <t>00 0 00 70020</t>
  </si>
  <si>
    <t>Расходы на исполнение судебных решений</t>
  </si>
  <si>
    <t>00 0 00 70021</t>
  </si>
  <si>
    <t>Штрафы за административное нарушение</t>
  </si>
  <si>
    <t>00 0 00 70023</t>
  </si>
  <si>
    <t xml:space="preserve">Мероприятия в области социальной политики </t>
  </si>
  <si>
    <t>00 0 00 80130</t>
  </si>
  <si>
    <t>600</t>
  </si>
  <si>
    <t>Расходы на финансирование муниципального гранта</t>
  </si>
  <si>
    <t>00 0 00 80140</t>
  </si>
  <si>
    <t>Расходы на проведение общегородских конкурсов</t>
  </si>
  <si>
    <t>00 0 00 80160</t>
  </si>
  <si>
    <t>Субсидия на финансовое обеспечение затрат некоммерческим организациям на возведение стелы, посвящённой Воинам героям - участникам СВО</t>
  </si>
  <si>
    <t>00 0 00 80170</t>
  </si>
  <si>
    <t>00 0 00 80180</t>
  </si>
  <si>
    <t>Субсидия на финансовое обеспечение затрат некоммерческим организациям по нанесению муралов на фасады зданий</t>
  </si>
  <si>
    <t>00 0 00 80181</t>
  </si>
  <si>
    <t>Субсидия на финансовое обеспечение затрат некоммерческим организациям на организацию выставки художественных работ</t>
  </si>
  <si>
    <t>00 0 00 80182</t>
  </si>
  <si>
    <t>Национальная экономика</t>
  </si>
  <si>
    <t>0400</t>
  </si>
  <si>
    <t>Капитальные вложения в объекты государственной (муниципальной) собственности</t>
  </si>
  <si>
    <t>400</t>
  </si>
  <si>
    <t>Транспорт</t>
  </si>
  <si>
    <t>0408</t>
  </si>
  <si>
    <t>Муниципальная программа "Развитие транспортной системы города Благовещенска"</t>
  </si>
  <si>
    <t>02 0 00 00000</t>
  </si>
  <si>
    <t>Муниципальные проекты города Благовещенска</t>
  </si>
  <si>
    <t>02 2 00 00000</t>
  </si>
  <si>
    <t>Комплексы процессных мероприятий</t>
  </si>
  <si>
    <t>02 3 00 00000</t>
  </si>
  <si>
    <t>Комплекс процессных мероприятий "Создание условий для предоставления транспортных услуг населению и организация транспортного обслуживания населения в границах городского округа"</t>
  </si>
  <si>
    <t>02 3 01 00000</t>
  </si>
  <si>
    <t>Выполнение работ, связанных с осуществлением регулярных перевозок пассажиров и багажа по муниципальным маршрутам регулярных перевозок по регулируемым тарифам</t>
  </si>
  <si>
    <t>02 3 01 10761</t>
  </si>
  <si>
    <t>Субсидии транспортным предприятиям на компенсацию  выпадающих доходов по тарифам, не обеспечивающим экономически обоснованные  затраты</t>
  </si>
  <si>
    <t>02 3 01 60020</t>
  </si>
  <si>
    <t>02 3 01 60050</t>
  </si>
  <si>
    <t>Дорожное хозяйство (дорожные фонды)</t>
  </si>
  <si>
    <t>0409</t>
  </si>
  <si>
    <t>Муниципальные проекты</t>
  </si>
  <si>
    <t>02 1 00 00000</t>
  </si>
  <si>
    <t>02 1 И8 00000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</si>
  <si>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Ленина от ул. Лазо до ул. Пушкина)</t>
  </si>
  <si>
    <t>02 1 И8 9Д111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</si>
  <si>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50 лет Октября от ул. Ленина до ул. Амурская)</t>
  </si>
  <si>
    <t>02 1 И8 9Д112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</si>
  <si>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Горького от ул. Калинина до ул. Мухина)</t>
  </si>
  <si>
    <t>02 1 И8 9Д113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</si>
  <si>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Горького от ул. Мухина до ул. Артиллерийская)</t>
  </si>
  <si>
    <t>02 1 И8 9Д114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</si>
  <si>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Амурская от ул. Чайковского до ул. Политехническая)</t>
  </si>
  <si>
    <t>02 1 И8 9Д115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</si>
  <si>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Амурская от ул. Театральная до ул. Кузнечная)</t>
  </si>
  <si>
    <t>02 1 И8 9Д116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</si>
  <si>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Театральная до ул. Кузнечной)</t>
  </si>
  <si>
    <t>02 1 И8 9Д117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</si>
  <si>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Кузнечная до ул. Трудовой)</t>
  </si>
  <si>
    <t>02 1 И8 9Д118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</si>
  <si>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Трудовая до ул. Шимановского)</t>
  </si>
  <si>
    <t>02 1 И8 9Д119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</si>
  <si>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Мухина от ул. Пролетарская до ж/д переезда)</t>
  </si>
  <si>
    <t>02 1 И8 9Д11В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</si>
  <si>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Горького от ул. Артиллерийская до ул. Больничная)</t>
  </si>
  <si>
    <t>02 1 И8 9Д11Г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</si>
  <si>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Загородная от ул. Горького до путепровода)</t>
  </si>
  <si>
    <t>02 1 И8 9Д11Д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</si>
  <si>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Б.Хмельницкого до ул. Калинина)</t>
  </si>
  <si>
    <t>02 1 И8 9Д11Е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</si>
  <si>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Шевченко до ул. Б.Хмельницкого)</t>
  </si>
  <si>
    <t>02 1 И8 9Д11Ж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</si>
  <si>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Ленина от ул. Первомайская до ул. Лазо)</t>
  </si>
  <si>
    <t>02 1 И8 9Д11М</t>
  </si>
  <si>
    <t>Осуществление дорожной деятельности в рамках реализации национального проекта "Инфраструктура для жизни" (Реконструкция автомобильной дороги по ул. Краснофлотская от ул. Островского до ул. Театральная в г. Благовещенск, Амурская область)</t>
  </si>
  <si>
    <t>02 1 И8 9Д11Н</t>
  </si>
  <si>
    <t>Осуществление дорожной деятельности в рамках реализации национального проекта "Инфраструктура для жизни" (осуществление строительного контроля, авторского надзора)</t>
  </si>
  <si>
    <t>02 1 И8 9Д11С</t>
  </si>
  <si>
    <t>Муниципальный проект города Благовещенска "Развитие улично-дорожной сети города Благовещенска"</t>
  </si>
  <si>
    <t>02 2 01 00000</t>
  </si>
  <si>
    <t>Автомобильная дорога по ул. Конная от  ул. Пушкина до ул. Набережная, г. Благовещенск, Амурская область (оплата за публичный сервитут)</t>
  </si>
  <si>
    <t>02 2 01 9Д001</t>
  </si>
  <si>
    <t>Выполнение проектных и изыскательских работ по объекту "Дороги в районе "5-й  стройки" для обеспечения транспортной инфраструктурой земельных участков, представленных многодетным семьям (ул. Молодёжная от ул. Центральной до ул. Энтузиастов)"</t>
  </si>
  <si>
    <t>02 2 01 9Д002</t>
  </si>
  <si>
    <t>Обустройство примыкания к автомобильной дороге по ул. Ленина на участке от ул. Политехническая до ул. Чайковского</t>
  </si>
  <si>
    <t>02 2 01 9Д005</t>
  </si>
  <si>
    <t>02 2 01 9Д006</t>
  </si>
  <si>
    <t>Ремонт тротуаров улично-дорожной сети г. Благовещенска</t>
  </si>
  <si>
    <t>02 2 01 9Д009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</si>
  <si>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(ПИР)</t>
  </si>
  <si>
    <t>02 2 01 SД141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</si>
  <si>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(Строительство, реконструкция, капитальный ремонт и ремонт дорог)</t>
  </si>
  <si>
    <t>02 2 01 SД142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</si>
  <si>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(Приобретение, доставка, установка железобетонных (металлических) конструкций для устройства (усиления) дорожных одежд, элементов обустройства дороги, систем водоотвода)</t>
  </si>
  <si>
    <t>02 2 01 SД143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</si>
  <si>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(осуществление строительного контроля)</t>
  </si>
  <si>
    <t>02 2 01 SД14С</t>
  </si>
  <si>
    <t>Другие вопросы в области национальной экономики</t>
  </si>
  <si>
    <t>0412</t>
  </si>
  <si>
    <t>Муниципальная программа "Развитие малого и среднего предпринимательства и туризма на территории города Благовещенска"</t>
  </si>
  <si>
    <t>09 0 00 00000</t>
  </si>
  <si>
    <t>09 2 00 00000</t>
  </si>
  <si>
    <t>Муниципальный проект города Благовещенска "Поддержка субъектов малого и среднего предпринимательства"</t>
  </si>
  <si>
    <t>09 2 01 00000</t>
  </si>
  <si>
    <t>Организация и проведение мероприятий в целях поддержки социального предпринимательства</t>
  </si>
  <si>
    <t>09 2 01 10310</t>
  </si>
  <si>
    <t>Участие в экономических форумах, выставочно-ярмарочных и иных
мероприятиях в области повышения инвестиционной активности сферы МСП</t>
  </si>
  <si>
    <t>09 2 01 10320</t>
  </si>
  <si>
    <t>Оказание финансовой поддержки субъектам малого и среднего
предпринимательства на возмещение части затрат на ремонт, реновацию и
реконструкцию номерного фонда средств размещения, а также приобретение
строительных материалов</t>
  </si>
  <si>
    <t>09 2 01 60060</t>
  </si>
  <si>
    <t>800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</si>
  <si>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 (субсидия субъектам малого и среднего предпринимательства по возмещению уплаты первого взноса (аванса) при заключении договоров финансовой аренды (лизинга) оборудования)</t>
  </si>
  <si>
    <t>09 2 01 S0131</t>
  </si>
  <si>
    <t>Муниципальная  программа "Развитие градостроительной деятельности и управление земельными ресурсами на территории муниципального образования города Благовещенска"</t>
  </si>
  <si>
    <t>10 0 00 00000</t>
  </si>
  <si>
    <t>10 2 00 00000</t>
  </si>
  <si>
    <t>Муниципальный проект города Благовещенска "Обеспечение мероприятий по землеустройству и землепользованию"</t>
  </si>
  <si>
    <t>10 2 01 00000</t>
  </si>
  <si>
    <t>Выполнение кадастровых работ</t>
  </si>
  <si>
    <t>10 2 01 10240</t>
  </si>
  <si>
    <t>Внесение в ЕГРН сведений о границах городского округа, населенных пунктах в его составе</t>
  </si>
  <si>
    <t>10 2 01 10260</t>
  </si>
  <si>
    <t>Проведение комплексных кадастровых работ</t>
  </si>
  <si>
    <t>10 2 01 S0440</t>
  </si>
  <si>
    <t>Муниципальный проект города Благовещенска "Развитие градостроительной деятельности на территории города Благовещенска"</t>
  </si>
  <si>
    <t>10 2 02 00000</t>
  </si>
  <si>
    <t>Организация деятельности, направленной на подготовку внесения изменений в правила землепользования и застройки, подготовку нормативов градостроительного проектирования</t>
  </si>
  <si>
    <t>10 2 02 10501</t>
  </si>
  <si>
    <t>Организация деятельности, направленной на подготовку документации по планировке территории</t>
  </si>
  <si>
    <t>10 2 02 10502</t>
  </si>
  <si>
    <t xml:space="preserve">Жилищно-коммунальное хозяйство </t>
  </si>
  <si>
    <t>0500</t>
  </si>
  <si>
    <t xml:space="preserve">Жилищное  хозяйство </t>
  </si>
  <si>
    <t>0501</t>
  </si>
  <si>
    <t>Муниципальная программа "Развитие и модернизация жилищно-коммунального хозяйства, энергосбережение и повышение энергетической эффективности города Благовещенска"</t>
  </si>
  <si>
    <t>03 0 00 00000</t>
  </si>
  <si>
    <t>03 2 00 00000</t>
  </si>
  <si>
    <t>Муниципальный проект города Благовещенска "Капитальный ремонт жилищного фонда"</t>
  </si>
  <si>
    <t>03 2 02 00000</t>
  </si>
  <si>
    <t>Капитальный ремонт общего имущества МКД</t>
  </si>
  <si>
    <t>03 2 02 10220</t>
  </si>
  <si>
    <t>Обследование технического состояния конструкций жилищного фонда</t>
  </si>
  <si>
    <t>03 2 02 10221</t>
  </si>
  <si>
    <t>Разработка проектно-сметной документации на выполнение капитального ремонта общего имущества МКД</t>
  </si>
  <si>
    <t>03 2 02 10222</t>
  </si>
  <si>
    <t xml:space="preserve">Коммунальное хозяйство </t>
  </si>
  <si>
    <t>0502</t>
  </si>
  <si>
    <t>Резервный фонд администрации города Благовещенска</t>
  </si>
  <si>
    <t>00 0 00 20010</t>
  </si>
  <si>
    <t>03 1 00 00000</t>
  </si>
  <si>
    <t>03 1 И3 00000</t>
  </si>
  <si>
    <t>Реализация мероприятий по модернизации коммунальной инфраструктуры</t>
  </si>
  <si>
    <t>03 1 И3 51540</t>
  </si>
  <si>
    <t>Муниципальный проект города Благовещенска "Развитие систем коммунальной инфраструктуры"</t>
  </si>
  <si>
    <t>03 2 01 00000</t>
  </si>
  <si>
    <t>Подготовка проектной документации и выполнение инженерных изысканий, выполнение работ по строительству объекта: "Ливневая канализация к школе 1200 мест в Северном планировочном районе г. Благовещенск, Амурская область"</t>
  </si>
  <si>
    <t>03 2 01 10712</t>
  </si>
  <si>
    <t>Ремонт сети теплоснабжения от ТК-192М до ТК194 (408 квартал)</t>
  </si>
  <si>
    <t>03 2 01 10713</t>
  </si>
  <si>
    <t>Строительство электрических сетей в районе "5-я стройка"</t>
  </si>
  <si>
    <t>03 2 01 10714</t>
  </si>
  <si>
    <t>03 2 01 10716</t>
  </si>
  <si>
    <t>Проведение повторных лабораторных и инструментальных исследований объекта "Строительство водопроводных сетей на объекте "Строительство дорог в районе 5-й стройки"</t>
  </si>
  <si>
    <t>03 2 01 10717</t>
  </si>
  <si>
    <t>Разработка проектов по капитальному ремонту сетей водоснабжения, водоотведения, теплоснабжения г. Благовещенск с последующим прохождением государственной экспертизы достоверности сметной стоимости</t>
  </si>
  <si>
    <t>03 2 01 10718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</si>
  <si>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сливной станции с. Садовое)</t>
  </si>
  <si>
    <t>03 2 01 61055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</si>
  <si>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(Технологическое присоединение к сетям электроснабжения в квартале 800 г. Благовещенска (со строительством центра питания)</t>
  </si>
  <si>
    <t>03 2 01 61058</t>
  </si>
  <si>
    <t>Реализация мероприятий в сфере коммунальной инфраструктуры и благоустройства территорий, одобренных Президиумом (штабом) Правительственной комиссии по региональному развитию в Российской Федерации</t>
  </si>
  <si>
    <t>03 2 01 97002</t>
  </si>
  <si>
    <t>Прочие затраты на содержание газовой котельной в Северном планировочном районе г. Благовещенска, Амурская область на период передачи в муниципальную собственность и заключения договора аренды с Единой теплоснабжающей организацией</t>
  </si>
  <si>
    <t>03 2 01 9Т001</t>
  </si>
  <si>
    <t>03 2 01 S0661</t>
  </si>
  <si>
    <t>03 2 01 S0662</t>
  </si>
  <si>
    <t>03 2 01 S0663</t>
  </si>
  <si>
    <t>Расходы, направленные на модернизацию коммунальной инфраструктуры (прочие)</t>
  </si>
  <si>
    <t>03 2 01 S7401</t>
  </si>
  <si>
    <t>Расходы, направленные на модернизацию коммунальной инфраструктуры (Подготовка проектной документации и выполнение инженерных изысканий, выполнение работ по строительству объекта: Сети теплоснабжения к школе на 1200 мест в Северном планировочном районе г. Благовещенск, Амурская область)</t>
  </si>
  <si>
    <t>03 2 01 S7402</t>
  </si>
  <si>
    <t>Расходы, направленные на модернизацию коммунальной инфраструктуры (Ремонт водопроводной сети по ул. Горького от ул. Калинина до ул. Комсомольская)</t>
  </si>
  <si>
    <t>03 2 01 S7403</t>
  </si>
  <si>
    <t>Расходы, направленные на модернизацию коммунальной инфраструктуры (Ремонт тепловой сети по ул. Горького от ТК- 56 (ул. Комсомольская) до ТК- 146 (ул. Калинина)</t>
  </si>
  <si>
    <t>03 2 01 S7404</t>
  </si>
  <si>
    <t>03 2 01 S7405</t>
  </si>
  <si>
    <t>Расходы, направленные на модернизацию коммунальной инфраструктуры (Ремонт водопровода по ул. Горького на пересечении ул. Артиллерийская-Новая–Загородная)</t>
  </si>
  <si>
    <t>03 2 01 S7406</t>
  </si>
  <si>
    <t>Расходы, направленные на модернизацию коммунальной инфраструктуры (Ремонт водопроводной камеры и колодца на пересечении ул. Островского - ул. Октябрьская)</t>
  </si>
  <si>
    <t>03 2 01 S7408</t>
  </si>
  <si>
    <t>Расходы, направленные на модернизацию коммунальной инфраструктуры (Ремонт водопроводных колодцев по ул. Октябрьская от ул. Театральная до ул. 50 лет Октября, г. Благовещенск)</t>
  </si>
  <si>
    <t>03 2 01 S7409</t>
  </si>
  <si>
    <t>Расходы, направленные на модернизацию коммунальной инфраструктуры (Ремонт канализационной сети с ремонтом канализационных колодцев по ул. Октябрьская от ул. Театральная до 50 лет Октября, г. Благовещенск)</t>
  </si>
  <si>
    <t>03 2 01 S7410</t>
  </si>
  <si>
    <t>Расходы, направленные на модернизацию коммунальной инфраструктуры (Ремонт канализационных колодцев по ул. 50 лет Октября, г. Благовещенск)</t>
  </si>
  <si>
    <t>03 2 01 S7411</t>
  </si>
  <si>
    <t>Расходы, направленные на модернизацию коммунальной инфраструктуры (Ремонт канализационных колодцев по ул. Горького от ул. Комсомольская до ул. Загородная, г. Благовещенск)</t>
  </si>
  <si>
    <t>03 2 01 S7412</t>
  </si>
  <si>
    <t>Расходы, направленные на модернизацию коммунальной инфраструктуры (Замена участка водопроводной сети по ул. 50 лет Октября от ул. Ленина до ул. Амурская г. Благовещенск Амурская область)</t>
  </si>
  <si>
    <t>03 2 01 S7414</t>
  </si>
  <si>
    <t>Расходы, направленные на модернизацию коммунальной инфраструктуры (Ремонт тепловой сети по ул. Горького от ул. Комсомольская до ул. Мухина)</t>
  </si>
  <si>
    <t>03 2 01 S7415</t>
  </si>
  <si>
    <t>Расходы, направленные на модернизацию коммунальной инфраструктуры (Ремонт тепловой сети по ул. Октябрьская в районе ул. Трудовая, г. Благовещенск)</t>
  </si>
  <si>
    <t>03 2 01 S7416</t>
  </si>
  <si>
    <t>Расходы, направленные на модернизацию коммунальной инфраструктуры (Ремонт канализационного колодца ул. Октябрьская-ул. Островского)</t>
  </si>
  <si>
    <t>03 2 01 S7417</t>
  </si>
  <si>
    <t>03 2 01 S7418</t>
  </si>
  <si>
    <t>03 2 01 S7419</t>
  </si>
  <si>
    <t>Расходы, направленные на модернизацию коммунальной инфраструктуры (Строительство тепловой сети в квартале 342 г. Благовещенска, Амурская область)</t>
  </si>
  <si>
    <t>03 2 01 S7420</t>
  </si>
  <si>
    <t>Расходы, направленные на модернизацию коммунальной инфраструктуры (Реконструкция ул. Краснофлотская от ул. Островского до ул. Театральная в г. Благовещенск, Амурская область (инженерные сети))</t>
  </si>
  <si>
    <t>03 2 01 S7423</t>
  </si>
  <si>
    <t>Расходы, направленные на модернизацию коммунальной инфраструктуры (Ремонт тепловой сети по ул. Краснофлотская от ТК-45 до ТК-46)</t>
  </si>
  <si>
    <t>03 2 01 S7427</t>
  </si>
  <si>
    <t>Расходы, направленные на модернизацию коммунальной инфраструктуры (Ремонт тепловой сети по ул. Октябрьская (1 этап)</t>
  </si>
  <si>
    <t>03 2 01 S7433</t>
  </si>
  <si>
    <t>Расходы, направленные на модернизацию коммунальной инфраструктуры (Ремонт тепловой сети по ул. Октябрьская (2 этап)</t>
  </si>
  <si>
    <t>03 2 01 S7434</t>
  </si>
  <si>
    <t>Расходы, направленные на модернизацию коммунальной инфраструктуры (Ремонт тепловых сетей с заменой плит перекрытия на участке по ул. Горького к дому № 318)</t>
  </si>
  <si>
    <t>03 2 01 S7436</t>
  </si>
  <si>
    <t>Расходы, направленные на модернизацию коммунальной инфраструктуры (Ремонт тепловых сетей с заменой плит перекрытия на участке по ул. Горького в районе дома № 247)</t>
  </si>
  <si>
    <t>03 2 01 S7437</t>
  </si>
  <si>
    <t>Расходы, направленные на модернизацию коммунальной инфраструктуры (Ремонт тепловых сетей с заменой плит перекрытия по ул. Горького от ул. Больничная в сторону ул. Загородная)</t>
  </si>
  <si>
    <t>03 2 01 S7438</t>
  </si>
  <si>
    <t>Расходы, направленные на модернизацию коммунальной инфраструктуры (Ремонт тепловых сетей перекрестка ул. Горького - ул. Загородная)</t>
  </si>
  <si>
    <t>03 2 01 S7440</t>
  </si>
  <si>
    <t xml:space="preserve">Благоустройство </t>
  </si>
  <si>
    <t>0503</t>
  </si>
  <si>
    <t>Муниципальная программа "Формирование современной городской среды на территории города Благовещенска"</t>
  </si>
  <si>
    <t>11 0 00 00000</t>
  </si>
  <si>
    <t>11 1 00 00000</t>
  </si>
  <si>
    <t>11 1 И4 00000</t>
  </si>
  <si>
    <t>Реализация программ формирования современной городской среды</t>
  </si>
  <si>
    <t>11 1 И4 55550</t>
  </si>
  <si>
    <t>11 2 00 00000</t>
  </si>
  <si>
    <t>Муниципальный проект города Благовещенска "Обеспечение проведения мероприятий по благоустройству территорий города Благовещенска"</t>
  </si>
  <si>
    <t>11 2 01 00000</t>
  </si>
  <si>
    <t>Ремонт площади Победы</t>
  </si>
  <si>
    <t>11 2 01 10781</t>
  </si>
  <si>
    <t>Устройство детской универсальной спортивной площадки в с. Белогорье</t>
  </si>
  <si>
    <t>11 2 01 10782</t>
  </si>
  <si>
    <t>11 2 01 10783</t>
  </si>
  <si>
    <t>Благоустройство территории военного госпиталя, расположенного по ул. Ленина, 172/4</t>
  </si>
  <si>
    <t>11 2 01 10784</t>
  </si>
  <si>
    <t>Обустройство сквера в районе ул. Калинина-ул. Ломоносова (устройство электроснабжения и видеонаблюдения)</t>
  </si>
  <si>
    <t>11 2 01 10787</t>
  </si>
  <si>
    <t>Благоустройство общественной территории ул. Зейская – ул. Шевченко</t>
  </si>
  <si>
    <t>11 2 01 10788</t>
  </si>
  <si>
    <t>Поддержка административного центра Амурской области</t>
  </si>
  <si>
    <t>11 2 01 S0560</t>
  </si>
  <si>
    <t>11 3 00 00000</t>
  </si>
  <si>
    <t>Комплекс процессных мероприятий "Организация работ по благоустройству территории города Благовещенска"</t>
  </si>
  <si>
    <t>11 3 01 00000</t>
  </si>
  <si>
    <t>Благоустройство дворовых территорий многоквартирных домов</t>
  </si>
  <si>
    <t>11 3 01 10770</t>
  </si>
  <si>
    <t>Другие вопросы в области жилищно-коммунального хозяйства</t>
  </si>
  <si>
    <t>0505</t>
  </si>
  <si>
    <t>10 3 00 00000</t>
  </si>
  <si>
    <t>Комплекс процессных мероприятий "Обеспечение деятельности технического заказчика по объектам капитального строительства муниципальной собственности"</t>
  </si>
  <si>
    <t>10 3 01 00000</t>
  </si>
  <si>
    <t>10 3 01 10590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</si>
  <si>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</si>
  <si>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Образование</t>
  </si>
  <si>
    <t>0700</t>
  </si>
  <si>
    <t xml:space="preserve">Молодежная политика  </t>
  </si>
  <si>
    <t>0707</t>
  </si>
  <si>
    <t>Муниципальная программа "Развитие потенциала молодежи города Благовещенска"</t>
  </si>
  <si>
    <t>07 0 00 00000</t>
  </si>
  <si>
    <t>07 1 00 00000</t>
  </si>
  <si>
    <t>Муниципальный проект "Россия - страна возможностей"</t>
  </si>
  <si>
    <t>07 1 Ю1 00000</t>
  </si>
  <si>
    <t>Реализация программы комплексного развития молодежной политики в субъектах Российской Федерации "Регион для молодых"</t>
  </si>
  <si>
    <t>07 1 Ю1 51160</t>
  </si>
  <si>
    <t>Финансовая поддержка некоммерческих организаций, осуществляющих деятельность, направленную на реализацию социально значимых проектов и мероприятий</t>
  </si>
  <si>
    <t>07 3 00 00000</t>
  </si>
  <si>
    <t>Комплекс процессных мероприятий "Реализация мероприятий в области муниципальной молодежной политики и обеспечение деятельности муниципальных учреждений"</t>
  </si>
  <si>
    <t>07 3 01 00000</t>
  </si>
  <si>
    <t>Проведение мероприятий по работе с молодежью</t>
  </si>
  <si>
    <t>07 3 01 10180</t>
  </si>
  <si>
    <t>Выплата премий в сфере молодежной политики</t>
  </si>
  <si>
    <t>07 3 01 10560</t>
  </si>
  <si>
    <t>07 3 01 10590</t>
  </si>
  <si>
    <t xml:space="preserve">Культура, кинематография </t>
  </si>
  <si>
    <t>0800</t>
  </si>
  <si>
    <t xml:space="preserve">Культура </t>
  </si>
  <si>
    <t>0801</t>
  </si>
  <si>
    <t xml:space="preserve">Муниципальная программа "Развитие и сохранение культуры в городе Благовещенске" </t>
  </si>
  <si>
    <t>05 0 00 00000</t>
  </si>
  <si>
    <t>05 2 00 00000</t>
  </si>
  <si>
    <t>Муниципальный проект города Благовещенска "Развитие инфраструктуры сферы культуры в городе Благовещенске"</t>
  </si>
  <si>
    <t>05 2 03 00000</t>
  </si>
  <si>
    <t>Социальная политика</t>
  </si>
  <si>
    <t>1000</t>
  </si>
  <si>
    <t>Пенсионное обеспечение</t>
  </si>
  <si>
    <t>1001</t>
  </si>
  <si>
    <t>Доплаты к пенсиям муниципальных служащих</t>
  </si>
  <si>
    <t>00 0 00 80120</t>
  </si>
  <si>
    <t>Социальное обеспечение населения</t>
  </si>
  <si>
    <t>1003</t>
  </si>
  <si>
    <t>Дополнительное материальное обеспечение ветеранов культуры, искусства и спорта</t>
  </si>
  <si>
    <t>00 0 00 80080</t>
  </si>
  <si>
    <t>Предоставление мер социальной поддержки гражданам, награжденным званием "Почётный гражданин города Благовещенска"</t>
  </si>
  <si>
    <t>00 0 00 80090</t>
  </si>
  <si>
    <t>Охрана семьи и детства</t>
  </si>
  <si>
    <t>1004</t>
  </si>
  <si>
    <t>Муниципальная программа "Обеспечение доступным и комфортным жильем населения города Благовещенска"</t>
  </si>
  <si>
    <t>01 0 00 00000</t>
  </si>
  <si>
    <t>01 3 00 00000</t>
  </si>
  <si>
    <t>Комплекс процессных мероприятий "Государственная поддержка детей-сирот, детей, оставшихся без попечения родителей, а также лиц из числа детей-сирот и детей, оставшихся без попечения родителей"</t>
  </si>
  <si>
    <t>01 3 01 00000</t>
  </si>
  <si>
    <t xml:space="preserve">Физическая культура и спорт </t>
  </si>
  <si>
    <t>1100</t>
  </si>
  <si>
    <t xml:space="preserve">Физическая культура </t>
  </si>
  <si>
    <t>1101</t>
  </si>
  <si>
    <t>Муниципальная программа "Развитие физической культуры и спорта в городе Благовещенске"</t>
  </si>
  <si>
    <t>06 0 00 00000</t>
  </si>
  <si>
    <t>06 3 00 00000</t>
  </si>
  <si>
    <t>Комплекс процессных мероприятий "Обеспечение условий для развития физической культуры и спорта и организация деятельности муниципальных учреждений в сфере физической культуры и спорта в городе Благовещенске"</t>
  </si>
  <si>
    <t>06 3 01 00000</t>
  </si>
  <si>
    <t>06 3 01 10590</t>
  </si>
  <si>
    <t>Массовый спорт</t>
  </si>
  <si>
    <t>1102</t>
  </si>
  <si>
    <t>06 2 00 00000</t>
  </si>
  <si>
    <t>Муниципальный проект города Благовещенска "Содействие развитию физической культуры и спорта инвалидов, лиц с ограниченными возможностями здоровья"</t>
  </si>
  <si>
    <t>06 2 02 00000</t>
  </si>
  <si>
    <t>Реализация мероприятий в сфере реабилитации и абилитации инвалидов</t>
  </si>
  <si>
    <t>06 2 02 L5140</t>
  </si>
  <si>
    <t>06 2 05 00000</t>
  </si>
  <si>
    <t>Приобретение спортивного оборудования для игры в пляжный волейбол</t>
  </si>
  <si>
    <t>06 2 05 10160</t>
  </si>
  <si>
    <t>Создание и оснащение плоскостных сооружений</t>
  </si>
  <si>
    <t>06 2 05 10170</t>
  </si>
  <si>
    <t>Проведение физкультурно-оздоровительных и спортивных мероприятий</t>
  </si>
  <si>
    <t>06 3 01 10130</t>
  </si>
  <si>
    <t>Выплаты средств судьям, рабочим и спортсменам при проведении официальных физкультурных и спортивных мероприятий</t>
  </si>
  <si>
    <t>06 3 01 10140</t>
  </si>
  <si>
    <t>Спорт высших достижений</t>
  </si>
  <si>
    <t>1103</t>
  </si>
  <si>
    <t>06 2 04 00000</t>
  </si>
  <si>
    <t>06 2 04 L0810</t>
  </si>
  <si>
    <t>Выплата премии муниципального образования города Благовещенска спортсменам и их тренерам за достижение высоких спортивных результатов</t>
  </si>
  <si>
    <t>06 3 01 10150</t>
  </si>
  <si>
    <t>Средства массовой  информации</t>
  </si>
  <si>
    <t>1200</t>
  </si>
  <si>
    <t>Телевидение и радиовещание</t>
  </si>
  <si>
    <t>1201</t>
  </si>
  <si>
    <t>Обслуживание  государственного 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</si>
  <si>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</si>
  <si>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</si>
  <si>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</si>
  <si>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Процентные платежи по муниципальному долгу</t>
  </si>
  <si>
    <t>00 0 00 70010</t>
  </si>
  <si>
    <t>Обслуживание государственного (муниципального) долга</t>
  </si>
  <si>
    <t>Финансовое управление администрации города Благовещенска</t>
  </si>
  <si>
    <t>004</t>
  </si>
  <si>
    <t>Обеспечение деятельности 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</si>
  <si>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</si>
  <si>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</si>
  <si>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</si>
  <si>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 xml:space="preserve">Управление ЖКХ администрации города Благовещенска </t>
  </si>
  <si>
    <t>005</t>
  </si>
  <si>
    <t>Прикладные научные исследования в области общегосударственных вопросов</t>
  </si>
  <si>
    <t>0112</t>
  </si>
  <si>
    <t>Орнитологические исследования</t>
  </si>
  <si>
    <t>11 3 01 10819</t>
  </si>
  <si>
    <t xml:space="preserve">Национальная безопасность  и правоохранительная деятельность 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</si>
  <si>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</si>
  <si>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</si>
  <si>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</si>
  <si>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"Обеспечение безопасности жизнедеятельности населения и территории города Благовещенска"</t>
  </si>
  <si>
    <t>08 0 00 00000</t>
  </si>
  <si>
    <t>08 2 00 00000</t>
  </si>
  <si>
    <t>Муниципальный проект города Благовещенска "Профилактика преступлений и правонарушений"</t>
  </si>
  <si>
    <t>08 2 01 00000</t>
  </si>
  <si>
    <t>Развитие аппаратно-программного комплекса "Безопасный город"</t>
  </si>
  <si>
    <t>08 3 00 00000</t>
  </si>
  <si>
    <t>Комплекс процессных мероприятий "Обеспечение функционирования системы защиты населения и территории города Благовещенска, безопасности людей на водных объектах, первичных мер пожарной безопасности и деятельности муниципальных учреждений в сфере гражданской обороны и чрезвычайных ситуаций"</t>
  </si>
  <si>
    <t>08 3 01 00000</t>
  </si>
  <si>
    <t xml:space="preserve">Обеспечение функционирования АПК "Безопасный город" </t>
  </si>
  <si>
    <t>08 3 01 10340</t>
  </si>
  <si>
    <t>Обеспечение функционирования муниципальной комплексной системы экстренного оповещения населения и информирования населения</t>
  </si>
  <si>
    <t>08 3 01 10350</t>
  </si>
  <si>
    <t>08 3 01 10590</t>
  </si>
  <si>
    <t>Предоставление социальной поддержки отдельным категориям граждан по обеспечению автономными пожарными извещателями и замене в них элементов питания</t>
  </si>
  <si>
    <t>08 3 01 10601</t>
  </si>
  <si>
    <t>Сельское хозяйство и рыболовство</t>
  </si>
  <si>
    <t>0405</t>
  </si>
  <si>
    <t>Муниципальный проект города Благовещенска "Обеспечение эпизоотического благополучия на территории города Благовещенска"</t>
  </si>
  <si>
    <t>08 2 02 00000</t>
  </si>
  <si>
    <t>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</t>
  </si>
  <si>
    <t>08 2 02 69700</t>
  </si>
  <si>
    <t>Разработка, актуализация проектов и схем организации дорожного движения на участках улично-дорожной сети города Благовещенска, разработка рабочей документации на ремонт улично-дорожной сети города Благовещенска</t>
  </si>
  <si>
    <t>02 2 01 9Д801</t>
  </si>
  <si>
    <t>Приобретение специализированной техники для содержания улично-дорожной сети города Благовещенска</t>
  </si>
  <si>
    <t>02 2 01 9Д803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</si>
  <si>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(Содержание дорог)</t>
  </si>
  <si>
    <t>02 2 01 SД144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</si>
  <si>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(Проектирование и внедрение интеллектуальных транспортных систем)</t>
  </si>
  <si>
    <t>02 2 01 SД145</t>
  </si>
  <si>
    <t>Комплекс процессных мероприятий "Содержание улично-дорожной сети города Благовещенска"</t>
  </si>
  <si>
    <t>02 3 02 00000</t>
  </si>
  <si>
    <t>Содержание и ремонт дорог</t>
  </si>
  <si>
    <t>02 3 02 9Д003</t>
  </si>
  <si>
    <t>Содержание и обслуживание средств регулирования дорожного движения</t>
  </si>
  <si>
    <t>02 3 02 9Д004</t>
  </si>
  <si>
    <t>Устройство накопителей жидких бытовых отходов в неблагоустроенном жилищном
фонде</t>
  </si>
  <si>
    <t>03 2 02 10224</t>
  </si>
  <si>
    <t>Ремонт жилых помещений ветеранов Великой Отечественной войны</t>
  </si>
  <si>
    <t>03 2 02 80270</t>
  </si>
  <si>
    <t>Комплекс процессных мероприятий "Поддержка организаций, предоставляющих жилищные и бытовые услуги населению"</t>
  </si>
  <si>
    <t>03 3 02 00000</t>
  </si>
  <si>
    <t>Субсидии юридическим лицам, предоставляющим населению жилищные услуги по тарифам, не обеспечивающим возмещение затрат (неблагоустроенный жилищный фонд и общежития)</t>
  </si>
  <si>
    <t>03 3 02 60120</t>
  </si>
  <si>
    <t>Разработка плана действий по ликвидации последствий аварийных ситуаций в сфере теплоснабжения</t>
  </si>
  <si>
    <t>03 2 01 10715</t>
  </si>
  <si>
    <t>Текущий ремонт наружных сетей водоснабжения, водоотведения и теплоснабжения на территории города Благовещенска</t>
  </si>
  <si>
    <t>03 2 01 40921</t>
  </si>
  <si>
    <t>Расходы, направленные на модернизацию коммунальной инфраструктуры (Выполнение работ по замене конвективной части котла ДКВР-10/13 в котельной, расположенной по адресу: г. Благовещенск, ул. Пограничная, д. 183)</t>
  </si>
  <si>
    <t>03 2 01 S7424</t>
  </si>
  <si>
    <t>Расходы, направленные на модернизацию коммунальной инфраструктуры (Замена водоподогревателей в здании муниципальной котельной 74 квартала)</t>
  </si>
  <si>
    <t>03 2 01 S7425</t>
  </si>
  <si>
    <t>Расходы, направленные на модернизацию коммунальной инфраструктуры (Ремонт котла ДКВР-10/13 № 3 в котельной 101 квартала г. Благовещенск)</t>
  </si>
  <si>
    <t>03 2 01 S7426</t>
  </si>
  <si>
    <t>03 2 01 S7428</t>
  </si>
  <si>
    <t>Расходы, направленные на модернизацию коммунальной инфраструктуры (Ремонт тепловой сети по ул. Тополиная, 82 от Т-З1-ТК-32-ТК-33, D=300 мм L=176 м (однотрубное исполнение)</t>
  </si>
  <si>
    <t>03 2 01 S7435</t>
  </si>
  <si>
    <t>03 2 03 00000</t>
  </si>
  <si>
    <t>Расходы, направленные на ремонт общественных бань</t>
  </si>
  <si>
    <t>03 2 03 S9050</t>
  </si>
  <si>
    <t>03 3 00 00000</t>
  </si>
  <si>
    <t>Комплекс процессных мероприятий "Обеспечение доступности коммунальных услуг, повышение качества и надежности коммунального обслуживания населения"</t>
  </si>
  <si>
    <t>03 3 01 00000</t>
  </si>
  <si>
    <t>Оборудование контейнерных площадок для сбора твердых коммунальных отходов (оборудование контейнерных площадок для раздельного сбора мусора)</t>
  </si>
  <si>
    <t>03 3 01 10540</t>
  </si>
  <si>
    <t>Финансовое обеспечение государственных полномочий Амурской области по компенсации организациям, осуществляющим горячее водоснабжение, холодное водоснабжение и (или) водоотведение, выпадающих доходов возникающих при применении льготных тарифов</t>
  </si>
  <si>
    <t>03 3 01 9Т200</t>
  </si>
  <si>
    <t>Расходы,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</t>
  </si>
  <si>
    <t>03 3 01 9Т700</t>
  </si>
  <si>
    <t>Расходы, связанные с организацией единой теплоснабжающей организацией теплоснабжения в ценовых зонах теплоснабжения</t>
  </si>
  <si>
    <t>03 3 01 SТ600</t>
  </si>
  <si>
    <t>Субсидии юридическим лицам, предоставляющим населению услуги в отделениях бань</t>
  </si>
  <si>
    <t>03 3 02 60150</t>
  </si>
  <si>
    <t>Субсидии юридическим лицам на возмещение недополученных доходов, в связи с предоставлением отдельным категориям граждан дополнительных мер социальной поддержки по оплате услуг по помывке в общих отделениях бань</t>
  </si>
  <si>
    <t>03 3 02 60360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</si>
  <si>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</si>
  <si>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11 1 И4 54240</t>
  </si>
  <si>
    <t>11 1 И4 А4240</t>
  </si>
  <si>
    <t>Благоустройство "Военно-мемориального
участка на действующем кладбище 17 км Новотроицкое шоссе"</t>
  </si>
  <si>
    <t>11 2 01 10676</t>
  </si>
  <si>
    <t>Проведение технического контроля при проведении работ по благоустройству дворовых территорий</t>
  </si>
  <si>
    <t>11 2 01 10771</t>
  </si>
  <si>
    <t>Предпроектная проработка земельного участка под строительство кладбища</t>
  </si>
  <si>
    <t>11 2 01 10862</t>
  </si>
  <si>
    <t>11 2 01 97002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</si>
  <si>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</si>
  <si>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11 2 01 L5052</t>
  </si>
  <si>
    <t>Обеспечение мероприятий по сносу, демонтажу зданий, строений, сооружений</t>
  </si>
  <si>
    <t>11 3 01 10490</t>
  </si>
  <si>
    <t>Обновление зеленой зоны города Благовещенска</t>
  </si>
  <si>
    <t>11 3 01 10800</t>
  </si>
  <si>
    <t>Осуществление технологического присоединения к электрическим сетям</t>
  </si>
  <si>
    <t>11 3 01 10811</t>
  </si>
  <si>
    <t>Подбор, вывоз и обезвреживание биологических отходов</t>
  </si>
  <si>
    <t>11 3 01 10812</t>
  </si>
  <si>
    <t>Оформление и оборудование территорий общего пользования города Благовещенска к празднованию Нового года</t>
  </si>
  <si>
    <t>11 3 01 10813</t>
  </si>
  <si>
    <t>Проведение лабораторных и инструментальных исследований воды и почвы на водных объектах городского округа</t>
  </si>
  <si>
    <t>11 3 01 10814</t>
  </si>
  <si>
    <t>Вывоз самовольно установленных объектов движимого имущества  и бесхозяйных, разукомплектованных транспортных средств</t>
  </si>
  <si>
    <t>11 3 01 10815</t>
  </si>
  <si>
    <t>Содержание и обслуживание средств видеонаблюдения общественных территорий</t>
  </si>
  <si>
    <t>11 3 01 10816</t>
  </si>
  <si>
    <t>Акарицидная обработка общественных территорий</t>
  </si>
  <si>
    <t>11 3 01 10817</t>
  </si>
  <si>
    <t>Приобретение, установка и обслуживание биоакустической системы отпугивателей птиц</t>
  </si>
  <si>
    <t>11 3 01 10818</t>
  </si>
  <si>
    <t>Приобретение оборудования для обустройства пляжей</t>
  </si>
  <si>
    <t>11 3 01 10820</t>
  </si>
  <si>
    <t>11 3 01 10830</t>
  </si>
  <si>
    <t>Содержание и уборка улиц, площадей, тротуаров, общественных территорий (за исключением придомовых территорий) и прочих элементов благоустройства</t>
  </si>
  <si>
    <t>11 3 01 10840</t>
  </si>
  <si>
    <t>Организация и содержание мест захоронения</t>
  </si>
  <si>
    <t>11 3 01 10860</t>
  </si>
  <si>
    <t>Cодержание санитарной службы (транспортировка тел (останков) умерших (погибших) от места их смерти в медицинские организации (морги))</t>
  </si>
  <si>
    <t>11 3 01 10870</t>
  </si>
  <si>
    <t>11 3 01 10905</t>
  </si>
  <si>
    <t>Перенос шкафа управления освещением МКД по ул. Горького,147</t>
  </si>
  <si>
    <t>11 3 01 10910</t>
  </si>
  <si>
    <t>Субсидия на финансовое обеспечение (возмещение) затрат концессионера в отношении объектов наружного освещения, находящихся в собственности города Благовещенска</t>
  </si>
  <si>
    <t>11 3 01 60370</t>
  </si>
  <si>
    <t>Муниципальная программа "Развитие и модернизация жилищно-коммунального хозяйства,       энергосбережение и повышение энергетической эффективности города Благовещенска"</t>
  </si>
  <si>
    <t>Комплекс процессных мероприятий "Обеспечение функций исполнительно-распорядительного органа муниципального образования города Благовещенска в сфере жилищно-коммунального хозяйства"</t>
  </si>
  <si>
    <t>03 3 03 00000</t>
  </si>
  <si>
    <t>03 3 03 00070</t>
  </si>
  <si>
    <t>Охрана окружающей среды</t>
  </si>
  <si>
    <t>0600</t>
  </si>
  <si>
    <t>Другие вопросы в области охраны окружающей среды</t>
  </si>
  <si>
    <t>0605</t>
  </si>
  <si>
    <t>Уборка несанкционированных свалок</t>
  </si>
  <si>
    <t>11 3 01 10850</t>
  </si>
  <si>
    <t>Управление образования администрации города Благовещенска</t>
  </si>
  <si>
    <t>007</t>
  </si>
  <si>
    <t>Дошкольное  образование</t>
  </si>
  <si>
    <t>0701</t>
  </si>
  <si>
    <t>Муниципальная программа "Развитие образования города Благовещенска"</t>
  </si>
  <si>
    <t>04 0 00 00000</t>
  </si>
  <si>
    <t>04 2 00 00000</t>
  </si>
  <si>
    <t>Муниципальный проект города Благовещенска "Модернизация систем дошкольного, общего и дополнительного образования"</t>
  </si>
  <si>
    <t>04 2 01 00000</t>
  </si>
  <si>
    <t>Благоустройство территорий дошкольных образовательных организаций</t>
  </si>
  <si>
    <t>04 2 01 S7650</t>
  </si>
  <si>
    <t>Проведение мероприятий по противопожарной и антитеррористической защищенности муниципальных образовательных организаций</t>
  </si>
  <si>
    <t>04 2 01 S8490</t>
  </si>
  <si>
    <t>04 3 00 00000</t>
  </si>
  <si>
    <t>Комплекс процессных мероприятий "Обеспечение реализации программ дошкольного, общего и дополнительного образования детей"</t>
  </si>
  <si>
    <t>04 3 01 00000</t>
  </si>
  <si>
    <t>04 3 01 10590</t>
  </si>
  <si>
    <t>Предоставление сертификатов на детей, посещающих частные организации, осуществляющие образовательную деятельность по образовательным программам дошкольного образования</t>
  </si>
  <si>
    <t>04 3 01 S7740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</si>
  <si>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</si>
  <si>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04 3 01 88500</t>
  </si>
  <si>
    <t>Комплекс процессных мероприятий "Совершенствование системы развития способностей и талантов детей и кадрового потенциала педагогических работников"</t>
  </si>
  <si>
    <t>04 3 03 00000</t>
  </si>
  <si>
    <t>Развитие кадрового потенциала муниципальных учреждений</t>
  </si>
  <si>
    <t>04 3 03 10020</t>
  </si>
  <si>
    <t xml:space="preserve">Выплата единовременных социальных пособий работникам муниципальных образовательных учреждений </t>
  </si>
  <si>
    <t>04 3 03 10610</t>
  </si>
  <si>
    <t xml:space="preserve">Общее образование </t>
  </si>
  <si>
    <t>0702</t>
  </si>
  <si>
    <t>04 1 00 00000</t>
  </si>
  <si>
    <t>Муниципальный проект "Все лучшее детям"</t>
  </si>
  <si>
    <t>04 1 Ю4 00000</t>
  </si>
  <si>
    <t>Реализация мероприятий по модернизации школьных систем образования (муниципальное автономное общеобразовательное учреждение "Лицей № 6 города Благовещенска" Амурской области)</t>
  </si>
  <si>
    <t>04 1 Ю4 5750П</t>
  </si>
  <si>
    <t>Муниципальный проект "Педагоги и наставники"</t>
  </si>
  <si>
    <t>04 1 Ю6 00000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</si>
  <si>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</si>
  <si>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04 1 Ю6 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</si>
  <si>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</si>
  <si>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1 Ю6 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</si>
  <si>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</si>
  <si>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 1 Ю6 53030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</si>
  <si>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</si>
  <si>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04 2 01 L3050</t>
  </si>
  <si>
    <t xml:space="preserve">Организация и проведение мероприятий по благоустройству территорий общеобразовательных организаций </t>
  </si>
  <si>
    <t>04 2 01 S8570</t>
  </si>
  <si>
    <t>Создание школьного кафе в общеобразовательных организациях</t>
  </si>
  <si>
    <t>04 2 01 10920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</si>
  <si>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</si>
  <si>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 3 01 R3040</t>
  </si>
  <si>
    <t>Организация подвоза обучающихся в муниципальных образовательных организациях, проживающих в отдаленных населенных пунктах</t>
  </si>
  <si>
    <t>04 3 01 10570</t>
  </si>
  <si>
    <t>Организация бесплатного питания обучающихся в муниципальных общеобразовательных организациях</t>
  </si>
  <si>
    <t>04 3 01 10594</t>
  </si>
  <si>
    <t>Предоставление бесплатного питания детям из малообеспеченных семей, обучающихся в муниципальных общеобразовательных организациях города Благовещенска</t>
  </si>
  <si>
    <t>04 3 01 10600</t>
  </si>
  <si>
    <t>Предоставление бесплатного питания отдельным категориям обучающихся 1 – 4 классов в классах полного дня и группах продленного дня в муниципальных общеобразовательных организациях, расположенных на территории города Благовещенска</t>
  </si>
  <si>
    <t>04 3 01 10602</t>
  </si>
  <si>
    <t>Обеспечение бесплатным двухразовым питанием детей с ограниченными возможностями здоровья, обучающихся в муниципальных общеобразовательных организациях</t>
  </si>
  <si>
    <t>04 3 01 S7620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</si>
  <si>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</si>
  <si>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04 3 01 80220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</si>
  <si>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</si>
  <si>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04 3 01 80740</t>
  </si>
  <si>
    <t>Финансовое обеспечение государственного полномочия по выплате компенсации затрат родителей (законных представителей) детей-инвалидов на организацию обучения по основным общеобразовательным программам на дому</t>
  </si>
  <si>
    <t>04 3 01 87820</t>
  </si>
  <si>
    <t>04 3 01 89020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</si>
  <si>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</si>
  <si>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04 3 01 89030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</si>
  <si>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образования, принимающих участие в специальной военной операции)</t>
  </si>
  <si>
    <t>04 3 01 89040</t>
  </si>
  <si>
    <t>Развитие интеллектуального, творческого и физического потенциала всех категорий детей</t>
  </si>
  <si>
    <t>04 3 03 10050</t>
  </si>
  <si>
    <t>Выплата премии муниципального образования города Благовещенска одаренным детям, обучающимся в образовательных организациях</t>
  </si>
  <si>
    <t>04 3 03 10580</t>
  </si>
  <si>
    <t>Выплата единовременных социальных пособий работникам муниципальных образовательных учреждений</t>
  </si>
  <si>
    <t>Предоставление мер материального стимулирования гражданам, с которыми управлением образования администрации города Благовещенска заключены Соглашения о трудоустройстве в муниципальные общеобразовательные учреждения после окончания обучения в образовательных организациях</t>
  </si>
  <si>
    <t>04 3 03 10632</t>
  </si>
  <si>
    <t>Дополнительное образование детей</t>
  </si>
  <si>
    <t>0703</t>
  </si>
  <si>
    <t>04 2 01 10595</t>
  </si>
  <si>
    <t>Обеспечение функционирования системы персонифицированного финансирования дополнительного образования детей</t>
  </si>
  <si>
    <t>04 3 01 10591</t>
  </si>
  <si>
    <t>Создание условий для патриотического воспитания обучающихся, обеспечивающих развитие у каждого подростка, верности Отечеству, готовности приносить пользу обществу и государству путем вовлечения детей во всероссийское военно-патриотическое общественное движение "Юнармия"</t>
  </si>
  <si>
    <t>04 3 01 10592</t>
  </si>
  <si>
    <t>Другие вопросы в области образования</t>
  </si>
  <si>
    <t>0709</t>
  </si>
  <si>
    <t>Выплата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</si>
  <si>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04 3 01 87250</t>
  </si>
  <si>
    <t>Комплекс процессных мероприятий "Система защиты прав детей и отдельных категорий граждан"</t>
  </si>
  <si>
    <t>04 3 02 00000</t>
  </si>
  <si>
    <t>04 3 02 10080</t>
  </si>
  <si>
    <t>Предоставление бесплатных путевок отдельным категориям граждан в оздоровительные лагеря с дневным пребыванием детей, расположенные на территории городского округа г.Благовещенска</t>
  </si>
  <si>
    <t>04 3 02 10640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</si>
  <si>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</si>
  <si>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04 3 02 11020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</si>
  <si>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</si>
  <si>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04 3 02 70000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</si>
  <si>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</si>
  <si>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04 3 02 87700</t>
  </si>
  <si>
    <t>Проведение мероприятий по организации отдыха детей в каникулярное время</t>
  </si>
  <si>
    <t>04 3 02 10040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</si>
  <si>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</si>
  <si>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04 3 02 S7500</t>
  </si>
  <si>
    <t>Предоставление мер социальной поддержки для граждан, заключивших договор о целевом обучении по образовательным программам среднего профессионального и высшего образования по педагогическим специальностям</t>
  </si>
  <si>
    <t>04 3 03 10603</t>
  </si>
  <si>
    <t>Комплекс процессных мероприятий "Организация деятельности в сфере образования"</t>
  </si>
  <si>
    <t>04 3 04 00000</t>
  </si>
  <si>
    <t>04 3 04 00070</t>
  </si>
  <si>
    <t>04 3 04 10590</t>
  </si>
  <si>
    <t>Обеспечение деятельности муниципальных учреждений в сфере бухгалтерского обслуживания</t>
  </si>
  <si>
    <t>04 3 04 10593</t>
  </si>
  <si>
    <t>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</t>
  </si>
  <si>
    <t>04 3 04 87300</t>
  </si>
  <si>
    <t>Муниципальный проект города Благовещенска "Развитие физической культуры и массового спорта в городе Благовещенске"</t>
  </si>
  <si>
    <t>Закупка и монтаж оборудования для создания "умных" спортивных площадок</t>
  </si>
  <si>
    <t>06 2 05 L7530</t>
  </si>
  <si>
    <t xml:space="preserve">Управление  культуры администрации города Благовещенска </t>
  </si>
  <si>
    <t>008</t>
  </si>
  <si>
    <t>05 3 00 00000</t>
  </si>
  <si>
    <t>Комплекс процессных мероприятий "Обеспечение функций исполнительно-распорядительного органа города Благовещенска и деятельности муниципальных учреждений в сфере культуры"</t>
  </si>
  <si>
    <t>05 3 01 00000</t>
  </si>
  <si>
    <t>05 3 01 10590</t>
  </si>
  <si>
    <t>05 1 00 00000</t>
  </si>
  <si>
    <t>Муниципальный проект "Семейные ценности и инфраструктура культуры"</t>
  </si>
  <si>
    <t>05 1 Я5 00000</t>
  </si>
  <si>
    <t>Создание модельных муниципальных библиотек</t>
  </si>
  <si>
    <t>05 1 Я5 54540</t>
  </si>
  <si>
    <t>05 2 02 00000</t>
  </si>
  <si>
    <t>Поддержка проектов развития территорий Амурской области, основанных на местных инициативах</t>
  </si>
  <si>
    <t>Поддержка проектов развития территорий Амурской области, основанных на местных инициативах (Обшивка северной и западной стены фасада здания Дома культуры, расположенного по адресу: с. Плодопитомник, ул. Центральная, 1)</t>
  </si>
  <si>
    <t>Поддержка проектов развития территорий Амурской области, основанных на местных инициативах (Благоустройство территории Дома культуры (устройство каналов водоотведения) с. Садовое, ул. Садовая, 1)</t>
  </si>
  <si>
    <t>Другие вопросы  в области культуры, кинематографии</t>
  </si>
  <si>
    <t>0804</t>
  </si>
  <si>
    <t>Муниципальный проект города Благовещенска "Поддержка творческих инициатив в сфере культуры и искусства"</t>
  </si>
  <si>
    <t>05 2 01 00000</t>
  </si>
  <si>
    <t>Предоставления муниципального гранта в форме субсидии муниципальным учреждениям культуры и дополнительного образования в сфере культуры и искусства, социально ориентированным некоммерческим организациям на реализацию культурных социально значимых для города Благовещенска проектов</t>
  </si>
  <si>
    <t>05 2 01 80020</t>
  </si>
  <si>
    <t>05 3 01 00070</t>
  </si>
  <si>
    <t>Комплекс процессных мероприятий "Обеспечение сохранности объектов историко-культурного наследия"</t>
  </si>
  <si>
    <t>05 3 02 00000</t>
  </si>
  <si>
    <t>Проведение текущего ремонта объектов историко-культурного наследия</t>
  </si>
  <si>
    <t>05 3 02 10070</t>
  </si>
  <si>
    <t>Проведение текущего ремонта объектов историко-культурного наследия муниципальными учреждениями</t>
  </si>
  <si>
    <t>05 3 02 10071</t>
  </si>
  <si>
    <t>Комплекс процессных мероприятий "Вознаграждения за заслуги в области культуры и искусства"</t>
  </si>
  <si>
    <t>05 3 03 00000</t>
  </si>
  <si>
    <t>Выплаты премий работникам муниципальных организаций культуры, внесшим значительный вклад в развитие культуры города Благовещенска</t>
  </si>
  <si>
    <t>05 3 03 10620</t>
  </si>
  <si>
    <t>Выплата премии муниципального образования города Благовещенска  в области культуры и искусства</t>
  </si>
  <si>
    <t>05 3 03 70110</t>
  </si>
  <si>
    <t>05 3 03  70110</t>
  </si>
  <si>
    <t>Комитет по управлению имуществом муниципального образования города Благовещенска</t>
  </si>
  <si>
    <t>012</t>
  </si>
  <si>
    <t>Комплекс процессных мероприятий "Обеспечение функций исполнительно-распорядительного органа муниципального
образования города Благовещенска в сфере управления и распоряжения имуществом и деятельности муниципальных
учреждений"</t>
  </si>
  <si>
    <t>01 3 02 00000</t>
  </si>
  <si>
    <t>01 3 02 00070</t>
  </si>
  <si>
    <t>01 3 02 10590</t>
  </si>
  <si>
    <t>Комплекс процессных мероприятий "Обеспечение мероприятий по энергоэффективности и исполнению обязательств по взносам на капитальный ремонт"</t>
  </si>
  <si>
    <t>03 3 04 00000</t>
  </si>
  <si>
    <t>Государственная регистрация права муниципальной  собственности на  выявленные  бесхозяйные объекты  инженерной инфраструктуры</t>
  </si>
  <si>
    <t>03 3 04 10250</t>
  </si>
  <si>
    <t>Изъятие земельного участка, расположенного в квартале 26 города Благовещенска, для размещения линейного объекта улично-дорожной сети</t>
  </si>
  <si>
    <t>02 2 01 9Д802</t>
  </si>
  <si>
    <t>01 1 00 00000</t>
  </si>
  <si>
    <t>01 1 И2 00000</t>
  </si>
  <si>
    <t>Выплата возмещения за изымаемые жилые помещения</t>
  </si>
  <si>
    <t>01 1 И2 67483</t>
  </si>
  <si>
    <t>01 1 И2 6748S</t>
  </si>
  <si>
    <t>Комплекс процессных мероприятий "Обеспечение деятельности исполнительно-распорядительного, контрольного органа муниципального образования в сфере управления и распоряжения имуществом, и учреждения, осуществляющего функции в жилищной сфере"</t>
  </si>
  <si>
    <t>Содержание и ремонт муниципального жилья</t>
  </si>
  <si>
    <t>01 3 02 10230</t>
  </si>
  <si>
    <t>Исполнение обязательств по уплате взносов на капитальный ремонт общего имущества в многоквартирных домах, жилые и нежилые помещения в которых находятся в муниципальной собственности</t>
  </si>
  <si>
    <t>03 3 04 10550</t>
  </si>
  <si>
    <t>Изъятие земельного участка с кадастровым номером 28:01:010252:101, расположенного в квартале 252 города Благовещенска, для размещения газовой котельной мощностью 65Гкал/ч</t>
  </si>
  <si>
    <t>03 2 01 10720</t>
  </si>
  <si>
    <t>Комплекс процессных мероприятий "Обеспечение деятельности исполнительно-распорядительного, контрольного
органа муниципального образования в сфере управления и распоряжения имуществом, и учреждения, осуществляющего функции в жилищной сфере"</t>
  </si>
  <si>
    <t>Финансовое обеспечение государственных полномочий Амурской области по постановке на учет и учету граждан,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от 25.10.2002 № 125-ФЗ "О жилищных субсидиях гражданам, выезжающим из районов Крайнего Севера и приравненных к ним местностей"</t>
  </si>
  <si>
    <t>01 3 02 87630</t>
  </si>
  <si>
    <t>01 2 00 00000</t>
  </si>
  <si>
    <t xml:space="preserve">Муниципальный проект города Благовещенск "Обеспечение жильем отдельных категорий граждан" </t>
  </si>
  <si>
    <t>01 2 01 00000</t>
  </si>
  <si>
    <t>Предоставление работникам муниципальных организаций социальной выплаты за счет средств городского бюджета на компенсацию части стоимости приобретенного (приобретаемого), построенного жилья</t>
  </si>
  <si>
    <t xml:space="preserve">1003 </t>
  </si>
  <si>
    <t>01 2 01 80070</t>
  </si>
  <si>
    <t>Реализация мероприятий по обеспечению жильём молодых семей</t>
  </si>
  <si>
    <t>01 2 01 L4970</t>
  </si>
  <si>
    <t>Финансовое обеспечение предоставления гражданам, стоящим на учете, мер социальной поддержки в виде единовременной денежной выплаты для улучшения жилищных условий, приобретения земельного участка для индивидуального жилищного строительства, для ведения садоводства</t>
  </si>
  <si>
    <t>01 2 01 S0700</t>
  </si>
  <si>
    <t>Финансовое обеспечение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приобретения жилых помещений, строительство которых планируется)</t>
  </si>
  <si>
    <t>01 2 01 88180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</si>
  <si>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</si>
  <si>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01 2 01 R0820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</si>
  <si>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</si>
  <si>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01 3 01 87640</t>
  </si>
  <si>
    <t xml:space="preserve">Контрольно-счетная палата города Благовещенска </t>
  </si>
  <si>
    <t>018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</si>
  <si>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</si>
  <si>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Итого</t>
  </si>
  <si>
    <t>Проведение оценки рыночной стоимости оборудования на объекте "Реконструкция очистных сооружений Северного жилого района города Благовещенска, Амурской области (прочие работы по объекту незавершенного строительства)"</t>
  </si>
  <si>
    <t>Другие вопросы в области национальной безопасности и правоохранительной деятельности</t>
  </si>
  <si>
    <t>0314</t>
  </si>
  <si>
    <t>Муниципальный проект "Многодетная семья"</t>
  </si>
  <si>
    <t>04 1 Я2 00000</t>
  </si>
  <si>
    <t>04 1 Я2 80450</t>
  </si>
  <si>
    <t>Повышение престижа педагогической деятельности и рост профессионального мастерства работников образования города Благовещенска</t>
  </si>
  <si>
    <t>04 3 03 10030</t>
  </si>
  <si>
    <t>Текущий ремонт военного комиссариата</t>
  </si>
  <si>
    <t>00 0 00 00092</t>
  </si>
  <si>
    <t>08 2 01 S1590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</si>
  <si>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(Инструментальная оценка технического состояния (диагностика) дорог)</t>
  </si>
  <si>
    <t>02 2 01 SД146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</si>
  <si>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(Содержание а/д)</t>
  </si>
  <si>
    <t>05 2 03 S7501</t>
  </si>
  <si>
    <t>Реализация инфраструктурных проектов (мероприятий) в сфере культуры, одобренных президиумом (штабом) Правительственной комиссии по региональному развитию в Российской Федерации</t>
  </si>
  <si>
    <t>05 2 03 97501</t>
  </si>
  <si>
    <t>05 3 03  70111</t>
  </si>
  <si>
    <t>Проведение конкурса "Новогодний Благовещенск"</t>
  </si>
  <si>
    <t>Расходы, направленные на модернизацию коммунальной инфраструктуры (Ремонт тепловой сети к МКД по адресу г. Благовещенск, ул. Северная, 93)</t>
  </si>
  <si>
    <t>03 2 01 S7441</t>
  </si>
  <si>
    <t>Расходы, направленные на модернизацию коммунальной инфраструктуры (Ремонт тепловой сети к МКД по адресу г. Благовещенск, ул. 50 лет Октября, 71)</t>
  </si>
  <si>
    <t>03 2 01 S7442</t>
  </si>
  <si>
    <t>Расходы, направленные на модернизацию коммунальной инфраструктуры (Ремонт тепловой сети к домам по ул. Игнатьевское шоссе, 16/2, 16/3, 16/4)</t>
  </si>
  <si>
    <t>03 2 01 S7443</t>
  </si>
  <si>
    <t>Выполнение работ по техническому обслуживанию и ремонту тепловых сетей</t>
  </si>
  <si>
    <t>Организация погребения погибших (умерших) участников специальной военной операции</t>
  </si>
  <si>
    <t>Организация работ по разработке светотехнического расчёта и созданию проектной документации для осветительного оборудования</t>
  </si>
  <si>
    <t>11 2 01 10810</t>
  </si>
  <si>
    <t>11 2 01 10821</t>
  </si>
  <si>
    <t>Приобретение и установка модульного туалета</t>
  </si>
  <si>
    <t>Приобретение оборудования и материалов для отпугивания пернатых</t>
  </si>
  <si>
    <t>Обеспечение мероприятий по переселению граждан из аварийного жилищного фонда</t>
  </si>
  <si>
    <t>02 1 И8 9Д11Щ</t>
  </si>
  <si>
    <t>02 1 И8 9Д11Э</t>
  </si>
  <si>
    <t>Реализация инфраструктурных проектов (мероприятий) в сфере дорожной деятельности, одобренных президиумом (штабом) Правительственной комиссии по региональному развитию в Российской Федерации</t>
  </si>
  <si>
    <t>Оказание финансовой поддержки субъектам малого и среднего предпринимательства на финансовое обеспечение затрат по приобретению двухэтажного туристического автобуса для обслуживания туристических маршрутов</t>
  </si>
  <si>
    <t>09 2 01 60070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</si>
  <si>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 (грант участникам специальной военной операции на реализацию проектов создания, развития и (или) модернизации производства товаров (работ, услуг))</t>
  </si>
  <si>
    <t>09 2 01 S0132</t>
  </si>
  <si>
    <t>Предоставление субсидий бюджетным, автономным учреждениям и иным</t>
  </si>
  <si>
    <t>Муниципальный проект города Благовещенска "Развитие инициативного бюджетирования в городе Благовещенске"</t>
  </si>
  <si>
    <t>04 2 02 00000</t>
  </si>
  <si>
    <t>Поддержка проектов, основанных на инициативах обучающихся в муниципальных общеобразовательных организациях (МАОУ "Школа №17 г.Благовещенска", проект "Медиацентр "Вспышка")</t>
  </si>
  <si>
    <t>Поддержка проектов, основанных на инициативах обучающихся в муниципальных общеобразовательных организациях (МАОУ "Школа № 22 г.Благовещенска им. Ф.Э.Дзержинского", проект "Оснащение актового зала "Свет в конце бюджета")</t>
  </si>
  <si>
    <t>04 2 02 S0261</t>
  </si>
  <si>
    <t>04 2 02 S0262</t>
  </si>
  <si>
    <t>Реализация мероприятий по дополнительному финансовому обеспечению деятельности групп продленного дня в муниципальных общеобразовательных организациях для обучающихся начальных классов</t>
  </si>
  <si>
    <t>Проектирование газовой котельной в 524 квартале г. Благовещенска, для обеспечения подключения объектов капитального строительства территории комплексного развития 352 квартала г. Благовещенск</t>
  </si>
  <si>
    <t>03 2 01 10710</t>
  </si>
  <si>
    <t>03 2 01 10721</t>
  </si>
  <si>
    <t>Реализация инфраструктурных проектов (мероприятий) в сфере жилищно-коммунального хозяйства, одобренных президиумом (штабом) Правительственной комиссии по региональному развитию в Российской Федерации</t>
  </si>
  <si>
    <t>03 2 01 97503</t>
  </si>
  <si>
    <t>11 2 01 10792</t>
  </si>
  <si>
    <t>05 2 02 S0401</t>
  </si>
  <si>
    <t>05 2 02 S0400</t>
  </si>
  <si>
    <t>05 2 02 S0402</t>
  </si>
  <si>
    <t>07 1 Ю1 А1160</t>
  </si>
  <si>
    <t>Ремонт помещений и кабинетов Управления Росгвардии ул. Октябрьская, 137</t>
  </si>
  <si>
    <t>00 0 00 00093</t>
  </si>
  <si>
    <t xml:space="preserve">Приложение № 2
к решению Благовещенской
городской Думы </t>
  </si>
  <si>
    <t xml:space="preserve">Исполнение расходов городского бюджета за 2025 год по ведомственной структуре 
расходов  городского бюджета </t>
  </si>
  <si>
    <t>План</t>
  </si>
  <si>
    <t>Исполнено</t>
  </si>
  <si>
    <t>тыс. рублей</t>
  </si>
  <si>
    <t>02 2 01 97504</t>
  </si>
  <si>
    <t>02 2 01 SД147</t>
  </si>
  <si>
    <t>03 3 01 40920</t>
  </si>
  <si>
    <t>11 2 01 10822</t>
  </si>
  <si>
    <t>11 3 01 10823</t>
  </si>
  <si>
    <t>11 3 01 10824</t>
  </si>
  <si>
    <t>01 1 И2 67484</t>
  </si>
  <si>
    <t>Выполнение работ по демонтажу металлоконструкций на объекте "Реконструкция очистных сооружений канализации г. Благовещенск"</t>
  </si>
  <si>
    <t>Расходы, направленные на модернизацию коммунальной инфраструктуры (Строительство объекта "Тепловая сеть от котельной 800 квартала (вдоль ул. 50 лет Октября от ул. Зеленая до ул. Шафира)")</t>
  </si>
  <si>
    <t>Ремонт лестничного марша с устройством освещения в с. Белогорье в районе  МАОУ "Школа № 24 г. Благовещенск"</t>
  </si>
  <si>
    <t>Субсидия на финансовое обеспечение уставной деятельности автономной некоммерческой организации "Агентство мониторинговых исследований города Благовещенска"</t>
  </si>
  <si>
    <t>Финансовое обеспечение уставной деятельности общества с ограниченной ответственностью "Автоколонна 1275", 100%  долей которого принадлежит городскому округу городу Благовещенску, в виде вклада в имущество, не увеличивающего его уставной капитал</t>
  </si>
  <si>
    <t>Муниципальный проект "Региональная и местная дорожная сеть" (город Благовещенск)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</si>
  <si>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перекрестка ул. Октябрьская - ул. Островского до ул. 50 лет Октября)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</si>
  <si>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Шимановского до перекрестка ул. Октябрьская - ул. Островского)</t>
  </si>
  <si>
    <t>Выполнение проектных и изыскательских работ по объекту "Дороги в районе "5-й  стройки" для обеспечения транспортной инфраструктурой земельных участков, представленных многодетным семьям (внутриквартальный проезд по ул. Энтузиастов от ул. Театральная до ул. Ромашковая) г. Благовещенск, Амурская область"</t>
  </si>
  <si>
    <t>Муниципальный проект "Модернизация коммунальной инфраструктуры (город Благовещенск)"</t>
  </si>
  <si>
    <t>Перевод объектов жилищно-коммунальной инфраструктуры на потребление природного газа (Выполнение проектных и изыскательских работ по объекту капитального строительства "Газовая котельная в 101 квартале г. Благовещенск, Амурская область")</t>
  </si>
  <si>
    <t>Перевод объектов жилищно-коммунальной инфраструктуры на потребление природного газа (Выполнение проектных и изыскательских работ по объекту капитального строительства "Газовая котельная в 252 квартале г. Благовещенск, Амурская область")</t>
  </si>
  <si>
    <t>Перевод объектов жилищно-коммунальной инфраструктуры на потребление природного газа (Выполнение проектных и изыскательских работ по объекту капитального строительства "Газовая котельная в 607 квартале г. Благовещенск, Амурская область")</t>
  </si>
  <si>
    <t>Расходы, направленные на модернизацию коммунальной инфраструктуры (Подготовка проектной документации и выполнение инженерных изысканий, выполнение работ по строительству объекта: "Трансформаторная подстанция в районе Казарм")</t>
  </si>
  <si>
    <t>Расходы, направленные на модернизацию коммунальной инфраструктуры (Подготовка проектной документации и выполнение инженерных изысканий, выполнение работ по реконструкции объекта: "Реконструкция тепловых сетей в 800 квартале г. Благовещенск, Амурская область")</t>
  </si>
  <si>
    <t>Муниципальный проект "Формирование комфортной городской среды (город Благовещенск)"</t>
  </si>
  <si>
    <t>Обустройство общественного туалета для инвалидов и установка пандуса к общественному туалету, расположенного по адресу: г. Благовещенск, ул. Краснофлотская-пер. Уралова"</t>
  </si>
  <si>
    <t xml:space="preserve">Муниципальный проект города Благовещенска "Развитие спорта высших достижений на территории города Благовещенска" </t>
  </si>
  <si>
    <t>Муниципальный проект города Благовещенска "Ремонт общественных бань на территории города Благовещенска"</t>
  </si>
  <si>
    <t>Проведение инженерно-геологических изысканий по объекту "Благоустройство территории по ул. Набережная в г. Благовещенске, "Левашовская роща"</t>
  </si>
  <si>
    <t>Проведение исследований зеленых насаждений с целью выявления редких и охраняемых видов растений, включенных в Красную книгу РФ и/или в Красную книгу Амурской области в границах объекта "Благоустройство территории по ул. Набережная в г. Благовещенске, "Левашовская роща"</t>
  </si>
  <si>
    <t>Проведение общегородского конкурса "Фестиваль цветов "Город в цвете"</t>
  </si>
  <si>
    <t>Реализация мероприятий по благоустройству территории и созданию спортивной зоны (Муниципальное автономное учреждение "Лицей № 6 города Благовещенска" Амурской области, Ресурсный центр, ул.Зейская, 297)</t>
  </si>
  <si>
    <t>Муниципальный проект "Жилье (город Благовещенск)"</t>
  </si>
  <si>
    <t>Расходы, направленные на модернизацию коммунальной инфраструктуры (Ремонт инженерных сетей пос. Мухинка (от ТК 5 до ТК9)</t>
  </si>
  <si>
    <t>Установка и демонтаж опор наружного освещения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</si>
  <si>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</si>
  <si>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Частичная оплата стоимости путевок в загородные детские стационарные оздоровительные лагеря и оздоровительные лагеря с дневным пребыванием детей в каникулярное время для детей работающих граждан и военнослужащих, участвующих и участвовавших в специальной военной операции</t>
  </si>
  <si>
    <t>00 0 00 70080</t>
  </si>
  <si>
    <t xml:space="preserve">Функционирование Правительства Российской Федерации, высших исполнительных органов  субъектов Российской Федерации, местных администраций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</si>
</sst>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?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4" fillId="0" borderId="0"/>
  </cellStyleXfs>
  <cellXfs count="68">
    <xf numFmtId="0" fontId="0" fillId="0" borderId="0" xfId="0"/>
    <xf numFmtId="0" fontId="7" fillId="0" borderId="0" xfId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left" wrapText="1"/>
    </xf>
    <xf numFmtId="49" fontId="8" fillId="0" borderId="0" xfId="1" applyNumberFormat="1" applyFont="1" applyFill="1" applyAlignment="1">
      <alignment horizontal="center" vertical="top"/>
    </xf>
    <xf numFmtId="49" fontId="7" fillId="0" borderId="0" xfId="2" applyNumberFormat="1" applyFont="1" applyFill="1" applyAlignment="1">
      <alignment horizontal="center" vertical="top"/>
    </xf>
    <xf numFmtId="49" fontId="8" fillId="0" borderId="0" xfId="2" applyNumberFormat="1" applyFont="1" applyFill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49" fontId="7" fillId="0" borderId="0" xfId="1" applyNumberFormat="1" applyFont="1" applyFill="1" applyAlignment="1">
      <alignment horizontal="center" vertical="top"/>
    </xf>
    <xf numFmtId="164" fontId="7" fillId="0" borderId="0" xfId="0" applyNumberFormat="1" applyFont="1" applyFill="1" applyAlignment="1">
      <alignment horizontal="center" vertical="top"/>
    </xf>
    <xf numFmtId="164" fontId="7" fillId="0" borderId="0" xfId="1" applyNumberFormat="1" applyFont="1" applyFill="1" applyAlignment="1">
      <alignment horizontal="center" vertical="top"/>
    </xf>
    <xf numFmtId="1" fontId="7" fillId="0" borderId="0" xfId="2" applyNumberFormat="1" applyFont="1" applyFill="1" applyAlignment="1">
      <alignment vertical="top" wrapText="1"/>
    </xf>
    <xf numFmtId="0" fontId="7" fillId="0" borderId="0" xfId="2" applyFont="1" applyFill="1" applyAlignment="1">
      <alignment vertical="top" wrapText="1"/>
    </xf>
    <xf numFmtId="1" fontId="7" fillId="0" borderId="0" xfId="3" applyNumberFormat="1" applyFont="1" applyFill="1" applyAlignment="1">
      <alignment horizontal="left" vertical="top" wrapText="1"/>
    </xf>
    <xf numFmtId="0" fontId="7" fillId="0" borderId="0" xfId="3" applyFont="1" applyFill="1" applyAlignment="1">
      <alignment horizontal="left" vertical="top" wrapText="1"/>
    </xf>
    <xf numFmtId="1" fontId="7" fillId="0" borderId="0" xfId="2" applyNumberFormat="1" applyFont="1" applyFill="1" applyAlignment="1">
      <alignment horizontal="left" vertical="top" wrapText="1"/>
    </xf>
    <xf numFmtId="1" fontId="7" fillId="0" borderId="0" xfId="2" applyNumberFormat="1" applyFont="1" applyFill="1" applyAlignment="1">
      <alignment horizontal="center" vertical="top" wrapText="1"/>
    </xf>
    <xf numFmtId="49" fontId="7" fillId="0" borderId="0" xfId="2" applyNumberFormat="1" applyFont="1" applyFill="1" applyAlignment="1">
      <alignment horizontal="center" vertical="top" wrapText="1"/>
    </xf>
    <xf numFmtId="49" fontId="7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1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top"/>
    </xf>
    <xf numFmtId="1" fontId="7" fillId="0" borderId="0" xfId="0" applyNumberFormat="1" applyFont="1" applyFill="1" applyAlignment="1">
      <alignment horizontal="center" vertical="top" wrapText="1"/>
    </xf>
    <xf numFmtId="1" fontId="8" fillId="0" borderId="0" xfId="2" applyNumberFormat="1" applyFont="1" applyFill="1" applyAlignment="1">
      <alignment horizontal="left" vertical="top" wrapText="1"/>
    </xf>
    <xf numFmtId="0" fontId="7" fillId="0" borderId="0" xfId="2" applyFont="1" applyFill="1" applyAlignment="1">
      <alignment horizontal="left" vertical="top" wrapText="1"/>
    </xf>
    <xf numFmtId="164" fontId="7" fillId="0" borderId="0" xfId="0" applyNumberFormat="1" applyFont="1" applyFill="1" applyAlignment="1">
      <alignment horizontal="center" vertical="top" wrapText="1"/>
    </xf>
    <xf numFmtId="1" fontId="7" fillId="0" borderId="0" xfId="4" applyNumberFormat="1" applyFont="1" applyFill="1" applyAlignment="1">
      <alignment horizontal="center" vertical="top" wrapText="1"/>
    </xf>
    <xf numFmtId="49" fontId="7" fillId="0" borderId="0" xfId="4" applyNumberFormat="1" applyFont="1" applyFill="1" applyAlignment="1">
      <alignment horizontal="center" vertical="top"/>
    </xf>
    <xf numFmtId="164" fontId="8" fillId="0" borderId="0" xfId="5" applyNumberFormat="1" applyFont="1" applyFill="1" applyAlignment="1">
      <alignment horizontal="center" vertical="top"/>
    </xf>
    <xf numFmtId="164" fontId="7" fillId="0" borderId="0" xfId="5" applyNumberFormat="1" applyFont="1" applyFill="1" applyAlignment="1">
      <alignment horizontal="center" vertical="top"/>
    </xf>
    <xf numFmtId="164" fontId="7" fillId="0" borderId="0" xfId="2" applyNumberFormat="1" applyFont="1" applyFill="1" applyAlignment="1">
      <alignment horizontal="center" vertical="top"/>
    </xf>
    <xf numFmtId="164" fontId="7" fillId="0" borderId="2" xfId="0" applyNumberFormat="1" applyFont="1" applyFill="1" applyBorder="1" applyAlignment="1">
      <alignment horizontal="center" vertical="top" wrapText="1"/>
    </xf>
    <xf numFmtId="164" fontId="8" fillId="0" borderId="0" xfId="2" applyNumberFormat="1" applyFont="1" applyFill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49" fontId="7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8" fillId="0" borderId="0" xfId="0" applyFont="1" applyFill="1" applyAlignment="1">
      <alignment horizontal="center" vertical="top" wrapText="1"/>
    </xf>
    <xf numFmtId="0" fontId="8" fillId="0" borderId="0" xfId="1" applyFont="1" applyFill="1" applyAlignment="1">
      <alignment horizontal="center" vertical="top"/>
    </xf>
    <xf numFmtId="0" fontId="8" fillId="0" borderId="0" xfId="1" applyFont="1" applyFill="1"/>
    <xf numFmtId="164" fontId="10" fillId="0" borderId="3" xfId="6" applyNumberFormat="1" applyFont="1" applyFill="1" applyBorder="1" applyAlignment="1">
      <alignment horizontal="right" vertical="center"/>
    </xf>
    <xf numFmtId="1" fontId="9" fillId="0" borderId="1" xfId="2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top"/>
    </xf>
    <xf numFmtId="1" fontId="8" fillId="0" borderId="0" xfId="2" applyNumberFormat="1" applyFont="1" applyFill="1" applyAlignment="1">
      <alignment vertical="top" wrapText="1"/>
    </xf>
    <xf numFmtId="49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165" fontId="7" fillId="0" borderId="0" xfId="0" applyNumberFormat="1" applyFont="1" applyFill="1" applyAlignment="1">
      <alignment horizontal="left" vertical="top" wrapText="1"/>
    </xf>
    <xf numFmtId="164" fontId="9" fillId="0" borderId="0" xfId="1" applyNumberFormat="1" applyFont="1" applyFill="1" applyAlignment="1">
      <alignment vertical="top"/>
    </xf>
    <xf numFmtId="1" fontId="7" fillId="0" borderId="0" xfId="4" applyNumberFormat="1" applyFont="1" applyFill="1" applyAlignment="1">
      <alignment vertical="top" wrapText="1"/>
    </xf>
    <xf numFmtId="1" fontId="7" fillId="0" borderId="0" xfId="4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4" applyFont="1" applyFill="1" applyAlignment="1">
      <alignment horizontal="left" vertical="top" wrapText="1"/>
    </xf>
    <xf numFmtId="0" fontId="7" fillId="0" borderId="0" xfId="4" applyFont="1" applyFill="1" applyAlignment="1">
      <alignment vertical="top" wrapText="1"/>
    </xf>
    <xf numFmtId="1" fontId="7" fillId="0" borderId="0" xfId="1" applyNumberFormat="1" applyFont="1" applyFill="1" applyAlignment="1">
      <alignment vertical="top" wrapText="1"/>
    </xf>
    <xf numFmtId="0" fontId="7" fillId="0" borderId="0" xfId="0" applyFont="1" applyFill="1" applyAlignment="1">
      <alignment horizontal="justify" vertical="top" wrapText="1"/>
    </xf>
    <xf numFmtId="1" fontId="7" fillId="0" borderId="0" xfId="0" applyNumberFormat="1" applyFont="1" applyFill="1" applyAlignment="1">
      <alignment horizontal="left" vertical="top" wrapText="1"/>
    </xf>
    <xf numFmtId="1" fontId="7" fillId="0" borderId="0" xfId="6" applyNumberFormat="1" applyFont="1" applyFill="1" applyAlignment="1">
      <alignment horizontal="left" vertical="top" wrapText="1"/>
    </xf>
    <xf numFmtId="165" fontId="7" fillId="0" borderId="0" xfId="2" applyNumberFormat="1" applyFont="1" applyFill="1" applyAlignment="1">
      <alignment horizontal="left" vertical="top" wrapText="1"/>
    </xf>
    <xf numFmtId="0" fontId="7" fillId="0" borderId="0" xfId="5" applyFont="1" applyFill="1" applyAlignment="1">
      <alignment horizontal="left" vertical="top" wrapText="1"/>
    </xf>
    <xf numFmtId="0" fontId="11" fillId="0" borderId="0" xfId="1" applyFont="1" applyFill="1" applyAlignment="1">
      <alignment vertical="top"/>
    </xf>
    <xf numFmtId="1" fontId="7" fillId="0" borderId="0" xfId="0" applyNumberFormat="1" applyFont="1" applyFill="1" applyAlignment="1">
      <alignment vertical="top"/>
    </xf>
    <xf numFmtId="0" fontId="8" fillId="0" borderId="0" xfId="1" applyFont="1" applyFill="1" applyAlignment="1">
      <alignment vertical="top"/>
    </xf>
  </cellXfs>
  <cellStyles count="9">
    <cellStyle name="Обычный" xfId="0" builtinId="0"/>
    <cellStyle name="Обычный 2" xfId="6" xr:uid="{BE229988-D9DD-4438-89BF-85DD128754D7}"/>
    <cellStyle name="Обычный 3" xfId="2" xr:uid="{E8323E7A-CDC6-483D-8642-EBC77DEDF10C}"/>
    <cellStyle name="Обычный 3 2" xfId="3" xr:uid="{D8C83597-B25A-42B2-B658-9C613C65D724}"/>
    <cellStyle name="Обычный 3 3" xfId="8" xr:uid="{05B1D789-02DA-4F37-967D-6B09343575D9}"/>
    <cellStyle name="Обычный 4 2" xfId="1" xr:uid="{34C4AA3D-802B-4890-A6F2-4CD57E3EC6A3}"/>
    <cellStyle name="Обычный 4 2 2" xfId="7" xr:uid="{4569C38B-8624-4801-8E22-037DBE413690}"/>
    <cellStyle name="Обычный 5" xfId="4" xr:uid="{0B6F98AB-DE6E-4BFF-BD55-55623CF96911}"/>
    <cellStyle name="Обычный 6" xfId="5" xr:uid="{FB101679-0FDE-4331-A137-BD76665EA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F7DB-69D2-470E-897B-04B560EA53ED}">
  <sheetPr>
    <outlinePr summaryBelow="0" summaryRight="0"/>
    <pageSetUpPr fitToPage="1"/>
  </sheetPr>
  <dimension ref="A1:I1061"/>
  <sheetViews>
    <sheetView tabSelected="1" zoomScale="85" zoomScaleNormal="70" workbookViewId="0">
      <selection sqref="A1:XFD1048576"/>
    </sheetView>
  </sheetViews>
  <sheetFormatPr defaultRowHeight="15.75" x14ac:dyDescent="0.25"/>
  <cols>
    <col min="1" max="1" width="45.140625" style="37" customWidth="1"/>
    <col min="2" max="2" width="6.7109375" style="1" customWidth="1"/>
    <col min="3" max="3" width="7.140625" style="1" customWidth="1"/>
    <col min="4" max="4" width="17.28515625" style="1" customWidth="1"/>
    <col min="5" max="5" width="5.42578125" style="1" customWidth="1"/>
    <col min="6" max="6" width="21.85546875" style="2" customWidth="1"/>
    <col min="7" max="7" width="22" style="2" customWidth="1"/>
    <col min="8" max="8" width="14.5703125" style="38" customWidth="1"/>
    <col min="9" max="9" width="16.28515625" style="38" customWidth="1"/>
    <col min="10" max="11" width="18" style="38" customWidth="1"/>
    <col min="12" max="16384" width="9.140625" style="38"/>
  </cols>
  <sheetData>
    <row r="1" spans="1:7" ht="72" customHeight="1" x14ac:dyDescent="0.25">
      <c r="G1" s="3" t="s">
        <v>820</v>
      </c>
    </row>
    <row r="4" spans="1:7" ht="34.5" customHeight="1" x14ac:dyDescent="0.25">
      <c r="A4" s="39" t="s">
        <v>821</v>
      </c>
      <c r="B4" s="39"/>
      <c r="C4" s="39"/>
      <c r="D4" s="39"/>
      <c r="E4" s="39"/>
      <c r="F4" s="39"/>
      <c r="G4" s="39"/>
    </row>
    <row r="5" spans="1:7" x14ac:dyDescent="0.25">
      <c r="A5" s="40"/>
      <c r="B5" s="41"/>
      <c r="C5" s="41"/>
      <c r="D5" s="41"/>
      <c r="E5" s="41"/>
    </row>
    <row r="6" spans="1:7" x14ac:dyDescent="0.25">
      <c r="G6" s="42" t="s">
        <v>824</v>
      </c>
    </row>
    <row r="7" spans="1:7" ht="30" customHeight="1" x14ac:dyDescent="0.25">
      <c r="A7" s="43" t="s">
        <v>0</v>
      </c>
      <c r="B7" s="44" t="s">
        <v>1</v>
      </c>
      <c r="C7" s="45" t="s">
        <v>2</v>
      </c>
      <c r="D7" s="45" t="s">
        <v>3</v>
      </c>
      <c r="E7" s="46" t="s">
        <v>4</v>
      </c>
      <c r="F7" s="47" t="s">
        <v>822</v>
      </c>
      <c r="G7" s="47" t="s">
        <v>823</v>
      </c>
    </row>
    <row r="8" spans="1:7" s="48" customFormat="1" x14ac:dyDescent="0.25">
      <c r="A8" s="25" t="s">
        <v>5</v>
      </c>
      <c r="B8" s="4" t="s">
        <v>6</v>
      </c>
      <c r="C8" s="5"/>
      <c r="D8" s="6"/>
      <c r="E8" s="7"/>
      <c r="F8" s="8">
        <f>F9</f>
        <v>43372.799999999996</v>
      </c>
      <c r="G8" s="8">
        <f>G9</f>
        <v>42556.4</v>
      </c>
    </row>
    <row r="9" spans="1:7" s="48" customFormat="1" x14ac:dyDescent="0.25">
      <c r="A9" s="16" t="s">
        <v>7</v>
      </c>
      <c r="B9" s="9" t="s">
        <v>6</v>
      </c>
      <c r="C9" s="5" t="s">
        <v>8</v>
      </c>
      <c r="D9" s="5"/>
      <c r="E9" s="7"/>
      <c r="F9" s="10">
        <f>F10+F19</f>
        <v>43372.799999999996</v>
      </c>
      <c r="G9" s="10">
        <f>G10+G19</f>
        <v>42556.4</v>
      </c>
    </row>
    <row r="10" spans="1:7" s="48" customFormat="1" ht="64.5" customHeight="1" x14ac:dyDescent="0.25">
      <c r="A10" s="16" t="s">
        <v>9</v>
      </c>
      <c r="B10" s="9" t="s">
        <v>6</v>
      </c>
      <c r="C10" s="5" t="s">
        <v>10</v>
      </c>
      <c r="D10" s="5"/>
      <c r="E10" s="7"/>
      <c r="F10" s="10">
        <f>F11</f>
        <v>42463.199999999997</v>
      </c>
      <c r="G10" s="10">
        <f>G11</f>
        <v>41886.300000000003</v>
      </c>
    </row>
    <row r="11" spans="1:7" s="48" customFormat="1" x14ac:dyDescent="0.25">
      <c r="A11" s="16" t="s">
        <v>11</v>
      </c>
      <c r="B11" s="9" t="s">
        <v>6</v>
      </c>
      <c r="C11" s="5" t="s">
        <v>10</v>
      </c>
      <c r="D11" s="5" t="s">
        <v>12</v>
      </c>
      <c r="E11" s="7"/>
      <c r="F11" s="10">
        <f t="shared" ref="F11:G11" si="0">F12+F14+F17</f>
        <v>42463.199999999997</v>
      </c>
      <c r="G11" s="10">
        <f t="shared" si="0"/>
        <v>41886.300000000003</v>
      </c>
    </row>
    <row r="12" spans="1:7" s="48" customFormat="1" ht="31.5" x14ac:dyDescent="0.25">
      <c r="A12" s="16" t="s">
        <v>13</v>
      </c>
      <c r="B12" s="9" t="s">
        <v>6</v>
      </c>
      <c r="C12" s="5" t="s">
        <v>10</v>
      </c>
      <c r="D12" s="5" t="s">
        <v>14</v>
      </c>
      <c r="E12" s="7"/>
      <c r="F12" s="10">
        <f>F13</f>
        <v>4185.6000000000004</v>
      </c>
      <c r="G12" s="10">
        <f>G13</f>
        <v>4151.6000000000004</v>
      </c>
    </row>
    <row r="13" spans="1:7" s="48" customFormat="1" ht="94.5" x14ac:dyDescent="0.25">
      <c r="A13" s="16" t="s">
        <v>322</v>
      </c>
      <c r="B13" s="9" t="s">
        <v>6</v>
      </c>
      <c r="C13" s="5" t="s">
        <v>10</v>
      </c>
      <c r="D13" s="5" t="s">
        <v>14</v>
      </c>
      <c r="E13" s="7">
        <v>100</v>
      </c>
      <c r="F13" s="10">
        <v>4185.6000000000004</v>
      </c>
      <c r="G13" s="11">
        <v>4151.6000000000004</v>
      </c>
    </row>
    <row r="14" spans="1:7" s="48" customFormat="1" ht="31.5" x14ac:dyDescent="0.25">
      <c r="A14" s="26" t="s">
        <v>16</v>
      </c>
      <c r="B14" s="9" t="s">
        <v>6</v>
      </c>
      <c r="C14" s="5" t="s">
        <v>10</v>
      </c>
      <c r="D14" s="5" t="s">
        <v>17</v>
      </c>
      <c r="E14" s="7"/>
      <c r="F14" s="10">
        <f t="shared" ref="F14:G14" si="1">F15+F16</f>
        <v>30315.899999999998</v>
      </c>
      <c r="G14" s="10">
        <f t="shared" si="1"/>
        <v>30225.8</v>
      </c>
    </row>
    <row r="15" spans="1:7" s="48" customFormat="1" ht="94.5" x14ac:dyDescent="0.25">
      <c r="A15" s="16" t="s">
        <v>15</v>
      </c>
      <c r="B15" s="9" t="s">
        <v>6</v>
      </c>
      <c r="C15" s="5" t="s">
        <v>10</v>
      </c>
      <c r="D15" s="5" t="s">
        <v>17</v>
      </c>
      <c r="E15" s="7">
        <v>100</v>
      </c>
      <c r="F15" s="10">
        <v>28348.6</v>
      </c>
      <c r="G15" s="11">
        <v>28258.5</v>
      </c>
    </row>
    <row r="16" spans="1:7" s="48" customFormat="1" ht="47.25" x14ac:dyDescent="0.25">
      <c r="A16" s="16" t="s">
        <v>18</v>
      </c>
      <c r="B16" s="9" t="s">
        <v>6</v>
      </c>
      <c r="C16" s="5" t="s">
        <v>10</v>
      </c>
      <c r="D16" s="5" t="s">
        <v>17</v>
      </c>
      <c r="E16" s="7">
        <v>200</v>
      </c>
      <c r="F16" s="10">
        <v>1967.3</v>
      </c>
      <c r="G16" s="11">
        <v>1967.3</v>
      </c>
    </row>
    <row r="17" spans="1:7" s="48" customFormat="1" ht="31.5" x14ac:dyDescent="0.25">
      <c r="A17" s="16" t="s">
        <v>19</v>
      </c>
      <c r="B17" s="9" t="s">
        <v>6</v>
      </c>
      <c r="C17" s="5" t="s">
        <v>10</v>
      </c>
      <c r="D17" s="5" t="s">
        <v>20</v>
      </c>
      <c r="E17" s="7"/>
      <c r="F17" s="10">
        <f>F18</f>
        <v>7961.7</v>
      </c>
      <c r="G17" s="10">
        <f>G18</f>
        <v>7508.9</v>
      </c>
    </row>
    <row r="18" spans="1:7" s="48" customFormat="1" ht="94.5" x14ac:dyDescent="0.25">
      <c r="A18" s="16" t="s">
        <v>15</v>
      </c>
      <c r="B18" s="9" t="s">
        <v>6</v>
      </c>
      <c r="C18" s="5" t="s">
        <v>10</v>
      </c>
      <c r="D18" s="5" t="s">
        <v>20</v>
      </c>
      <c r="E18" s="7">
        <v>100</v>
      </c>
      <c r="F18" s="10">
        <v>7961.7</v>
      </c>
      <c r="G18" s="11">
        <v>7508.9</v>
      </c>
    </row>
    <row r="19" spans="1:7" s="48" customFormat="1" x14ac:dyDescent="0.25">
      <c r="A19" s="16" t="s">
        <v>21</v>
      </c>
      <c r="B19" s="9" t="s">
        <v>6</v>
      </c>
      <c r="C19" s="5" t="s">
        <v>22</v>
      </c>
      <c r="D19" s="5"/>
      <c r="E19" s="7"/>
      <c r="F19" s="10">
        <f>F20</f>
        <v>909.6</v>
      </c>
      <c r="G19" s="10">
        <f>G20</f>
        <v>670.1</v>
      </c>
    </row>
    <row r="20" spans="1:7" s="48" customFormat="1" x14ac:dyDescent="0.25">
      <c r="A20" s="16" t="s">
        <v>11</v>
      </c>
      <c r="B20" s="9" t="s">
        <v>6</v>
      </c>
      <c r="C20" s="5" t="s">
        <v>22</v>
      </c>
      <c r="D20" s="5" t="s">
        <v>12</v>
      </c>
      <c r="E20" s="7"/>
      <c r="F20" s="10">
        <f>F21+F23</f>
        <v>909.6</v>
      </c>
      <c r="G20" s="10">
        <f>G21+G23</f>
        <v>670.1</v>
      </c>
    </row>
    <row r="21" spans="1:7" s="48" customFormat="1" ht="47.25" x14ac:dyDescent="0.25">
      <c r="A21" s="26" t="s">
        <v>23</v>
      </c>
      <c r="B21" s="9" t="s">
        <v>24</v>
      </c>
      <c r="C21" s="5" t="s">
        <v>22</v>
      </c>
      <c r="D21" s="5" t="s">
        <v>25</v>
      </c>
      <c r="E21" s="7"/>
      <c r="F21" s="10">
        <f>F22</f>
        <v>287.39999999999998</v>
      </c>
      <c r="G21" s="10">
        <f>G22</f>
        <v>114.9</v>
      </c>
    </row>
    <row r="22" spans="1:7" s="48" customFormat="1" ht="31.5" x14ac:dyDescent="0.25">
      <c r="A22" s="16" t="s">
        <v>26</v>
      </c>
      <c r="B22" s="9" t="s">
        <v>6</v>
      </c>
      <c r="C22" s="5" t="s">
        <v>22</v>
      </c>
      <c r="D22" s="5" t="s">
        <v>25</v>
      </c>
      <c r="E22" s="7">
        <v>300</v>
      </c>
      <c r="F22" s="10">
        <v>287.39999999999998</v>
      </c>
      <c r="G22" s="10">
        <v>114.9</v>
      </c>
    </row>
    <row r="23" spans="1:7" s="48" customFormat="1" ht="53.25" customHeight="1" x14ac:dyDescent="0.25">
      <c r="A23" s="16" t="s">
        <v>27</v>
      </c>
      <c r="B23" s="9" t="s">
        <v>6</v>
      </c>
      <c r="C23" s="5" t="s">
        <v>22</v>
      </c>
      <c r="D23" s="5" t="s">
        <v>28</v>
      </c>
      <c r="E23" s="7"/>
      <c r="F23" s="10">
        <f>F24</f>
        <v>622.20000000000005</v>
      </c>
      <c r="G23" s="10">
        <f>G24</f>
        <v>555.20000000000005</v>
      </c>
    </row>
    <row r="24" spans="1:7" s="48" customFormat="1" ht="31.5" x14ac:dyDescent="0.25">
      <c r="A24" s="16" t="s">
        <v>26</v>
      </c>
      <c r="B24" s="9" t="s">
        <v>6</v>
      </c>
      <c r="C24" s="5" t="s">
        <v>22</v>
      </c>
      <c r="D24" s="5" t="s">
        <v>28</v>
      </c>
      <c r="E24" s="7">
        <v>300</v>
      </c>
      <c r="F24" s="10">
        <v>622.20000000000005</v>
      </c>
      <c r="G24" s="11">
        <v>555.20000000000005</v>
      </c>
    </row>
    <row r="25" spans="1:7" x14ac:dyDescent="0.25">
      <c r="A25" s="49" t="s">
        <v>29</v>
      </c>
      <c r="B25" s="6" t="s">
        <v>30</v>
      </c>
      <c r="C25" s="6" t="s">
        <v>31</v>
      </c>
      <c r="D25" s="6"/>
      <c r="E25" s="6"/>
      <c r="F25" s="8">
        <f>F26+F87+F197+F342+F359+F370+F407+F412</f>
        <v>6265542.5999999996</v>
      </c>
      <c r="G25" s="8">
        <f>G26+G87+G197+G342+G359+G370+G407+G412</f>
        <v>5492091.8999999994</v>
      </c>
    </row>
    <row r="26" spans="1:7" x14ac:dyDescent="0.25">
      <c r="A26" s="12" t="s">
        <v>7</v>
      </c>
      <c r="B26" s="5" t="s">
        <v>30</v>
      </c>
      <c r="C26" s="5" t="s">
        <v>8</v>
      </c>
      <c r="D26" s="5"/>
      <c r="E26" s="5"/>
      <c r="F26" s="10">
        <f>F27+F31+F46+F51</f>
        <v>842015.9</v>
      </c>
      <c r="G26" s="10">
        <f>G27+G31+G46+G51</f>
        <v>833626.5</v>
      </c>
    </row>
    <row r="27" spans="1:7" ht="51.75" customHeight="1" x14ac:dyDescent="0.25">
      <c r="A27" s="12" t="s">
        <v>32</v>
      </c>
      <c r="B27" s="5" t="s">
        <v>30</v>
      </c>
      <c r="C27" s="5" t="s">
        <v>33</v>
      </c>
      <c r="D27" s="5"/>
      <c r="E27" s="5"/>
      <c r="F27" s="10">
        <f t="shared" ref="F27:G29" si="2">F28</f>
        <v>4954.3</v>
      </c>
      <c r="G27" s="10">
        <f t="shared" si="2"/>
        <v>4935.2</v>
      </c>
    </row>
    <row r="28" spans="1:7" x14ac:dyDescent="0.25">
      <c r="A28" s="12" t="s">
        <v>11</v>
      </c>
      <c r="B28" s="5" t="s">
        <v>30</v>
      </c>
      <c r="C28" s="5" t="s">
        <v>33</v>
      </c>
      <c r="D28" s="5" t="s">
        <v>12</v>
      </c>
      <c r="E28" s="5"/>
      <c r="F28" s="10">
        <f t="shared" si="2"/>
        <v>4954.3</v>
      </c>
      <c r="G28" s="10">
        <f t="shared" si="2"/>
        <v>4935.2</v>
      </c>
    </row>
    <row r="29" spans="1:7" x14ac:dyDescent="0.25">
      <c r="A29" s="12" t="s">
        <v>34</v>
      </c>
      <c r="B29" s="5" t="s">
        <v>30</v>
      </c>
      <c r="C29" s="5" t="s">
        <v>33</v>
      </c>
      <c r="D29" s="5" t="s">
        <v>35</v>
      </c>
      <c r="E29" s="5"/>
      <c r="F29" s="10">
        <f t="shared" si="2"/>
        <v>4954.3</v>
      </c>
      <c r="G29" s="10">
        <f t="shared" si="2"/>
        <v>4935.2</v>
      </c>
    </row>
    <row r="30" spans="1:7" ht="94.5" x14ac:dyDescent="0.25">
      <c r="A30" s="12" t="s">
        <v>15</v>
      </c>
      <c r="B30" s="5" t="s">
        <v>30</v>
      </c>
      <c r="C30" s="5" t="s">
        <v>33</v>
      </c>
      <c r="D30" s="5" t="s">
        <v>35</v>
      </c>
      <c r="E30" s="5">
        <v>100</v>
      </c>
      <c r="F30" s="10">
        <v>4954.3</v>
      </c>
      <c r="G30" s="11">
        <v>4935.2</v>
      </c>
    </row>
    <row r="31" spans="1:7" ht="78.75" x14ac:dyDescent="0.25">
      <c r="A31" s="12" t="s">
        <v>861</v>
      </c>
      <c r="B31" s="5" t="s">
        <v>30</v>
      </c>
      <c r="C31" s="5" t="s">
        <v>36</v>
      </c>
      <c r="D31" s="5"/>
      <c r="E31" s="5"/>
      <c r="F31" s="10">
        <f>F32</f>
        <v>487552.60000000009</v>
      </c>
      <c r="G31" s="10">
        <f>G32</f>
        <v>485859.10000000003</v>
      </c>
    </row>
    <row r="32" spans="1:7" x14ac:dyDescent="0.25">
      <c r="A32" s="12" t="s">
        <v>11</v>
      </c>
      <c r="B32" s="5" t="s">
        <v>30</v>
      </c>
      <c r="C32" s="5" t="s">
        <v>36</v>
      </c>
      <c r="D32" s="5" t="s">
        <v>12</v>
      </c>
      <c r="E32" s="5"/>
      <c r="F32" s="10">
        <f>F33+F38</f>
        <v>487552.60000000009</v>
      </c>
      <c r="G32" s="10">
        <f>G33+G38</f>
        <v>485859.10000000003</v>
      </c>
    </row>
    <row r="33" spans="1:7" ht="47.25" x14ac:dyDescent="0.25">
      <c r="A33" s="13" t="s">
        <v>37</v>
      </c>
      <c r="B33" s="5" t="s">
        <v>30</v>
      </c>
      <c r="C33" s="5" t="s">
        <v>36</v>
      </c>
      <c r="D33" s="5" t="s">
        <v>38</v>
      </c>
      <c r="E33" s="5"/>
      <c r="F33" s="10">
        <f>F34+F35+F36+F37</f>
        <v>471393.60000000009</v>
      </c>
      <c r="G33" s="10">
        <f>G34+G35+G36+G37</f>
        <v>469722.10000000003</v>
      </c>
    </row>
    <row r="34" spans="1:7" ht="94.5" x14ac:dyDescent="0.25">
      <c r="A34" s="12" t="s">
        <v>15</v>
      </c>
      <c r="B34" s="5" t="s">
        <v>30</v>
      </c>
      <c r="C34" s="5" t="s">
        <v>36</v>
      </c>
      <c r="D34" s="5" t="s">
        <v>38</v>
      </c>
      <c r="E34" s="5">
        <v>100</v>
      </c>
      <c r="F34" s="10">
        <v>398473.9</v>
      </c>
      <c r="G34" s="11">
        <v>397426.6</v>
      </c>
    </row>
    <row r="35" spans="1:7" ht="47.25" x14ac:dyDescent="0.25">
      <c r="A35" s="12" t="s">
        <v>18</v>
      </c>
      <c r="B35" s="5" t="s">
        <v>30</v>
      </c>
      <c r="C35" s="5" t="s">
        <v>36</v>
      </c>
      <c r="D35" s="5" t="s">
        <v>38</v>
      </c>
      <c r="E35" s="5">
        <v>200</v>
      </c>
      <c r="F35" s="10">
        <v>65453.9</v>
      </c>
      <c r="G35" s="11">
        <v>64829.7</v>
      </c>
    </row>
    <row r="36" spans="1:7" ht="31.5" x14ac:dyDescent="0.25">
      <c r="A36" s="12" t="s">
        <v>26</v>
      </c>
      <c r="B36" s="5" t="s">
        <v>30</v>
      </c>
      <c r="C36" s="5" t="s">
        <v>36</v>
      </c>
      <c r="D36" s="5" t="s">
        <v>38</v>
      </c>
      <c r="E36" s="5">
        <v>300</v>
      </c>
      <c r="F36" s="10">
        <v>4003.9</v>
      </c>
      <c r="G36" s="11">
        <v>4003.9</v>
      </c>
    </row>
    <row r="37" spans="1:7" x14ac:dyDescent="0.25">
      <c r="A37" s="13" t="s">
        <v>39</v>
      </c>
      <c r="B37" s="5" t="s">
        <v>30</v>
      </c>
      <c r="C37" s="5" t="s">
        <v>36</v>
      </c>
      <c r="D37" s="5" t="s">
        <v>38</v>
      </c>
      <c r="E37" s="5">
        <v>800</v>
      </c>
      <c r="F37" s="10">
        <v>3461.9</v>
      </c>
      <c r="G37" s="11">
        <v>3461.9</v>
      </c>
    </row>
    <row r="38" spans="1:7" ht="31.5" x14ac:dyDescent="0.25">
      <c r="A38" s="13" t="s">
        <v>40</v>
      </c>
      <c r="B38" s="5" t="s">
        <v>30</v>
      </c>
      <c r="C38" s="5" t="s">
        <v>36</v>
      </c>
      <c r="D38" s="5" t="s">
        <v>41</v>
      </c>
      <c r="E38" s="5"/>
      <c r="F38" s="10">
        <f t="shared" ref="F38:G38" si="3">F39+F41+F43</f>
        <v>16159</v>
      </c>
      <c r="G38" s="10">
        <f t="shared" si="3"/>
        <v>16137</v>
      </c>
    </row>
    <row r="39" spans="1:7" ht="94.5" x14ac:dyDescent="0.25">
      <c r="A39" s="12" t="s">
        <v>42</v>
      </c>
      <c r="B39" s="5" t="s">
        <v>30</v>
      </c>
      <c r="C39" s="5" t="s">
        <v>36</v>
      </c>
      <c r="D39" s="5" t="s">
        <v>43</v>
      </c>
      <c r="E39" s="5"/>
      <c r="F39" s="10">
        <f>F40</f>
        <v>6869.7</v>
      </c>
      <c r="G39" s="10">
        <f>G40</f>
        <v>6860.8</v>
      </c>
    </row>
    <row r="40" spans="1:7" ht="94.5" x14ac:dyDescent="0.25">
      <c r="A40" s="12" t="s">
        <v>15</v>
      </c>
      <c r="B40" s="5" t="s">
        <v>30</v>
      </c>
      <c r="C40" s="5" t="s">
        <v>36</v>
      </c>
      <c r="D40" s="5" t="s">
        <v>43</v>
      </c>
      <c r="E40" s="5">
        <v>100</v>
      </c>
      <c r="F40" s="10">
        <v>6869.7</v>
      </c>
      <c r="G40" s="11">
        <v>6860.8</v>
      </c>
    </row>
    <row r="41" spans="1:7" ht="149.25" customHeight="1" x14ac:dyDescent="0.25">
      <c r="A41" s="12" t="s">
        <v>44</v>
      </c>
      <c r="B41" s="5" t="s">
        <v>30</v>
      </c>
      <c r="C41" s="5" t="s">
        <v>36</v>
      </c>
      <c r="D41" s="5" t="s">
        <v>45</v>
      </c>
      <c r="E41" s="5"/>
      <c r="F41" s="10">
        <f>F42</f>
        <v>3813.2</v>
      </c>
      <c r="G41" s="10">
        <f>G42</f>
        <v>3813.2</v>
      </c>
    </row>
    <row r="42" spans="1:7" ht="94.5" x14ac:dyDescent="0.25">
      <c r="A42" s="12" t="s">
        <v>15</v>
      </c>
      <c r="B42" s="5" t="s">
        <v>30</v>
      </c>
      <c r="C42" s="5" t="s">
        <v>36</v>
      </c>
      <c r="D42" s="5" t="s">
        <v>45</v>
      </c>
      <c r="E42" s="5" t="s">
        <v>46</v>
      </c>
      <c r="F42" s="10">
        <v>3813.2</v>
      </c>
      <c r="G42" s="10">
        <v>3813.2</v>
      </c>
    </row>
    <row r="43" spans="1:7" ht="63" x14ac:dyDescent="0.25">
      <c r="A43" s="12" t="s">
        <v>48</v>
      </c>
      <c r="B43" s="5" t="s">
        <v>49</v>
      </c>
      <c r="C43" s="5" t="s">
        <v>36</v>
      </c>
      <c r="D43" s="5" t="s">
        <v>50</v>
      </c>
      <c r="E43" s="5"/>
      <c r="F43" s="10">
        <f>F44+F45</f>
        <v>5476.1</v>
      </c>
      <c r="G43" s="10">
        <f>G44+G45</f>
        <v>5463</v>
      </c>
    </row>
    <row r="44" spans="1:7" ht="94.5" x14ac:dyDescent="0.25">
      <c r="A44" s="12" t="s">
        <v>15</v>
      </c>
      <c r="B44" s="5" t="s">
        <v>49</v>
      </c>
      <c r="C44" s="5" t="s">
        <v>36</v>
      </c>
      <c r="D44" s="5" t="s">
        <v>50</v>
      </c>
      <c r="E44" s="5">
        <v>100</v>
      </c>
      <c r="F44" s="10">
        <v>5443.3</v>
      </c>
      <c r="G44" s="11">
        <v>5430.2</v>
      </c>
    </row>
    <row r="45" spans="1:7" ht="47.25" x14ac:dyDescent="0.25">
      <c r="A45" s="12" t="s">
        <v>18</v>
      </c>
      <c r="B45" s="5" t="s">
        <v>49</v>
      </c>
      <c r="C45" s="5" t="s">
        <v>36</v>
      </c>
      <c r="D45" s="5" t="s">
        <v>50</v>
      </c>
      <c r="E45" s="5">
        <v>200</v>
      </c>
      <c r="F45" s="10">
        <v>32.799999999999997</v>
      </c>
      <c r="G45" s="11">
        <v>32.799999999999997</v>
      </c>
    </row>
    <row r="46" spans="1:7" x14ac:dyDescent="0.25">
      <c r="A46" s="14" t="s">
        <v>51</v>
      </c>
      <c r="B46" s="5" t="s">
        <v>30</v>
      </c>
      <c r="C46" s="5" t="s">
        <v>52</v>
      </c>
      <c r="D46" s="5"/>
      <c r="E46" s="5"/>
      <c r="F46" s="10">
        <f t="shared" ref="F46:G49" si="4">F47</f>
        <v>17.7</v>
      </c>
      <c r="G46" s="10">
        <f t="shared" si="4"/>
        <v>17.7</v>
      </c>
    </row>
    <row r="47" spans="1:7" x14ac:dyDescent="0.25">
      <c r="A47" s="12" t="s">
        <v>11</v>
      </c>
      <c r="B47" s="5" t="s">
        <v>30</v>
      </c>
      <c r="C47" s="5" t="s">
        <v>52</v>
      </c>
      <c r="D47" s="5" t="s">
        <v>12</v>
      </c>
      <c r="E47" s="5"/>
      <c r="F47" s="10">
        <f t="shared" si="4"/>
        <v>17.7</v>
      </c>
      <c r="G47" s="10">
        <f t="shared" si="4"/>
        <v>17.7</v>
      </c>
    </row>
    <row r="48" spans="1:7" ht="31.5" x14ac:dyDescent="0.25">
      <c r="A48" s="15" t="s">
        <v>40</v>
      </c>
      <c r="B48" s="5" t="s">
        <v>30</v>
      </c>
      <c r="C48" s="5" t="s">
        <v>52</v>
      </c>
      <c r="D48" s="5" t="s">
        <v>41</v>
      </c>
      <c r="E48" s="5"/>
      <c r="F48" s="10">
        <f t="shared" si="4"/>
        <v>17.7</v>
      </c>
      <c r="G48" s="10">
        <f t="shared" si="4"/>
        <v>17.7</v>
      </c>
    </row>
    <row r="49" spans="1:7" ht="78.75" x14ac:dyDescent="0.25">
      <c r="A49" s="13" t="s">
        <v>53</v>
      </c>
      <c r="B49" s="5" t="s">
        <v>30</v>
      </c>
      <c r="C49" s="5" t="s">
        <v>52</v>
      </c>
      <c r="D49" s="5" t="s">
        <v>54</v>
      </c>
      <c r="E49" s="5"/>
      <c r="F49" s="10">
        <f t="shared" si="4"/>
        <v>17.7</v>
      </c>
      <c r="G49" s="10">
        <f t="shared" si="4"/>
        <v>17.7</v>
      </c>
    </row>
    <row r="50" spans="1:7" ht="47.25" x14ac:dyDescent="0.25">
      <c r="A50" s="12" t="s">
        <v>18</v>
      </c>
      <c r="B50" s="5" t="s">
        <v>30</v>
      </c>
      <c r="C50" s="5" t="s">
        <v>52</v>
      </c>
      <c r="D50" s="5" t="s">
        <v>54</v>
      </c>
      <c r="E50" s="5" t="s">
        <v>47</v>
      </c>
      <c r="F50" s="10">
        <v>17.7</v>
      </c>
      <c r="G50" s="10">
        <v>17.7</v>
      </c>
    </row>
    <row r="51" spans="1:7" x14ac:dyDescent="0.25">
      <c r="A51" s="12" t="s">
        <v>21</v>
      </c>
      <c r="B51" s="5" t="s">
        <v>30</v>
      </c>
      <c r="C51" s="5" t="s">
        <v>22</v>
      </c>
      <c r="D51" s="5"/>
      <c r="E51" s="5"/>
      <c r="F51" s="10">
        <f>F52</f>
        <v>349491.29999999993</v>
      </c>
      <c r="G51" s="10">
        <f>G52</f>
        <v>342814.49999999994</v>
      </c>
    </row>
    <row r="52" spans="1:7" x14ac:dyDescent="0.25">
      <c r="A52" s="12" t="s">
        <v>11</v>
      </c>
      <c r="B52" s="5" t="s">
        <v>30</v>
      </c>
      <c r="C52" s="5" t="s">
        <v>22</v>
      </c>
      <c r="D52" s="5" t="s">
        <v>12</v>
      </c>
      <c r="E52" s="5"/>
      <c r="F52" s="10">
        <f t="shared" ref="F52:G52" si="5">F53+F57+F62+F64+F66+F69+F71+F73+F75+F77+F79+F81+F83+F85+F55</f>
        <v>349491.29999999993</v>
      </c>
      <c r="G52" s="10">
        <f t="shared" si="5"/>
        <v>342814.49999999994</v>
      </c>
    </row>
    <row r="53" spans="1:7" x14ac:dyDescent="0.25">
      <c r="A53" s="12" t="s">
        <v>768</v>
      </c>
      <c r="B53" s="5" t="s">
        <v>30</v>
      </c>
      <c r="C53" s="5" t="s">
        <v>22</v>
      </c>
      <c r="D53" s="5" t="s">
        <v>769</v>
      </c>
      <c r="E53" s="5"/>
      <c r="F53" s="10">
        <f>F54</f>
        <v>2517.3000000000002</v>
      </c>
      <c r="G53" s="10">
        <f>G54</f>
        <v>755.2</v>
      </c>
    </row>
    <row r="54" spans="1:7" ht="47.25" customHeight="1" x14ac:dyDescent="0.25">
      <c r="A54" s="16" t="s">
        <v>18</v>
      </c>
      <c r="B54" s="5" t="s">
        <v>30</v>
      </c>
      <c r="C54" s="5" t="s">
        <v>22</v>
      </c>
      <c r="D54" s="5" t="s">
        <v>769</v>
      </c>
      <c r="E54" s="5" t="s">
        <v>47</v>
      </c>
      <c r="F54" s="10">
        <v>2517.3000000000002</v>
      </c>
      <c r="G54" s="10">
        <v>755.2</v>
      </c>
    </row>
    <row r="55" spans="1:7" ht="51" customHeight="1" x14ac:dyDescent="0.25">
      <c r="A55" s="16" t="s">
        <v>818</v>
      </c>
      <c r="B55" s="17" t="s">
        <v>30</v>
      </c>
      <c r="C55" s="18" t="s">
        <v>22</v>
      </c>
      <c r="D55" s="5" t="s">
        <v>819</v>
      </c>
      <c r="E55" s="5"/>
      <c r="F55" s="10">
        <f>F56</f>
        <v>1887.4</v>
      </c>
      <c r="G55" s="10">
        <f>G56</f>
        <v>0</v>
      </c>
    </row>
    <row r="56" spans="1:7" ht="50.25" customHeight="1" x14ac:dyDescent="0.25">
      <c r="A56" s="16" t="s">
        <v>18</v>
      </c>
      <c r="B56" s="5" t="s">
        <v>30</v>
      </c>
      <c r="C56" s="5" t="s">
        <v>22</v>
      </c>
      <c r="D56" s="5" t="s">
        <v>819</v>
      </c>
      <c r="E56" s="5" t="s">
        <v>47</v>
      </c>
      <c r="F56" s="10">
        <v>1887.4</v>
      </c>
      <c r="G56" s="10">
        <v>0</v>
      </c>
    </row>
    <row r="57" spans="1:7" ht="49.5" customHeight="1" x14ac:dyDescent="0.25">
      <c r="A57" s="13" t="s">
        <v>56</v>
      </c>
      <c r="B57" s="5" t="s">
        <v>30</v>
      </c>
      <c r="C57" s="5" t="s">
        <v>22</v>
      </c>
      <c r="D57" s="5" t="s">
        <v>57</v>
      </c>
      <c r="E57" s="5"/>
      <c r="F57" s="10">
        <f>F58+F59+F60+F61</f>
        <v>246859.99999999997</v>
      </c>
      <c r="G57" s="10">
        <f>G58+G59+G60+G61</f>
        <v>243952.8</v>
      </c>
    </row>
    <row r="58" spans="1:7" ht="99" customHeight="1" x14ac:dyDescent="0.25">
      <c r="A58" s="12" t="s">
        <v>15</v>
      </c>
      <c r="B58" s="5" t="s">
        <v>30</v>
      </c>
      <c r="C58" s="5" t="s">
        <v>22</v>
      </c>
      <c r="D58" s="5" t="s">
        <v>57</v>
      </c>
      <c r="E58" s="5">
        <v>100</v>
      </c>
      <c r="F58" s="10">
        <v>182530.3</v>
      </c>
      <c r="G58" s="10">
        <v>182173.5</v>
      </c>
    </row>
    <row r="59" spans="1:7" ht="47.25" x14ac:dyDescent="0.25">
      <c r="A59" s="16" t="s">
        <v>18</v>
      </c>
      <c r="B59" s="5" t="s">
        <v>30</v>
      </c>
      <c r="C59" s="5" t="s">
        <v>22</v>
      </c>
      <c r="D59" s="5" t="s">
        <v>57</v>
      </c>
      <c r="E59" s="5">
        <v>200</v>
      </c>
      <c r="F59" s="10">
        <v>61751.3</v>
      </c>
      <c r="G59" s="10">
        <v>59200.9</v>
      </c>
    </row>
    <row r="60" spans="1:7" ht="31.5" x14ac:dyDescent="0.25">
      <c r="A60" s="12" t="s">
        <v>26</v>
      </c>
      <c r="B60" s="5" t="s">
        <v>30</v>
      </c>
      <c r="C60" s="5" t="s">
        <v>22</v>
      </c>
      <c r="D60" s="5" t="s">
        <v>57</v>
      </c>
      <c r="E60" s="5" t="s">
        <v>58</v>
      </c>
      <c r="F60" s="10">
        <v>10</v>
      </c>
      <c r="G60" s="10">
        <v>10</v>
      </c>
    </row>
    <row r="61" spans="1:7" x14ac:dyDescent="0.25">
      <c r="A61" s="16" t="s">
        <v>39</v>
      </c>
      <c r="B61" s="5" t="s">
        <v>30</v>
      </c>
      <c r="C61" s="5" t="s">
        <v>22</v>
      </c>
      <c r="D61" s="5" t="s">
        <v>57</v>
      </c>
      <c r="E61" s="5">
        <v>800</v>
      </c>
      <c r="F61" s="10">
        <v>2568.4</v>
      </c>
      <c r="G61" s="10">
        <v>2568.4</v>
      </c>
    </row>
    <row r="62" spans="1:7" ht="63" x14ac:dyDescent="0.25">
      <c r="A62" s="16" t="s">
        <v>59</v>
      </c>
      <c r="B62" s="5" t="s">
        <v>30</v>
      </c>
      <c r="C62" s="5" t="s">
        <v>22</v>
      </c>
      <c r="D62" s="5" t="s">
        <v>60</v>
      </c>
      <c r="E62" s="7"/>
      <c r="F62" s="10">
        <f>F63</f>
        <v>719.5</v>
      </c>
      <c r="G62" s="11">
        <f>G63</f>
        <v>719.5</v>
      </c>
    </row>
    <row r="63" spans="1:7" ht="47.25" x14ac:dyDescent="0.25">
      <c r="A63" s="13" t="s">
        <v>18</v>
      </c>
      <c r="B63" s="5" t="s">
        <v>30</v>
      </c>
      <c r="C63" s="5" t="s">
        <v>22</v>
      </c>
      <c r="D63" s="5" t="s">
        <v>60</v>
      </c>
      <c r="E63" s="5">
        <v>200</v>
      </c>
      <c r="F63" s="10">
        <v>719.5</v>
      </c>
      <c r="G63" s="11">
        <v>719.5</v>
      </c>
    </row>
    <row r="64" spans="1:7" ht="63" x14ac:dyDescent="0.25">
      <c r="A64" s="16" t="s">
        <v>61</v>
      </c>
      <c r="B64" s="5" t="s">
        <v>30</v>
      </c>
      <c r="C64" s="5" t="s">
        <v>22</v>
      </c>
      <c r="D64" s="5" t="s">
        <v>62</v>
      </c>
      <c r="E64" s="5"/>
      <c r="F64" s="10">
        <f>F65</f>
        <v>57960</v>
      </c>
      <c r="G64" s="10">
        <f>G65</f>
        <v>57910</v>
      </c>
    </row>
    <row r="65" spans="1:7" x14ac:dyDescent="0.25">
      <c r="A65" s="16" t="s">
        <v>39</v>
      </c>
      <c r="B65" s="5" t="s">
        <v>30</v>
      </c>
      <c r="C65" s="5" t="s">
        <v>22</v>
      </c>
      <c r="D65" s="5" t="s">
        <v>62</v>
      </c>
      <c r="E65" s="5">
        <v>800</v>
      </c>
      <c r="F65" s="10">
        <v>57960</v>
      </c>
      <c r="G65" s="11">
        <v>57910</v>
      </c>
    </row>
    <row r="66" spans="1:7" x14ac:dyDescent="0.25">
      <c r="A66" s="16" t="s">
        <v>63</v>
      </c>
      <c r="B66" s="5" t="s">
        <v>30</v>
      </c>
      <c r="C66" s="5" t="s">
        <v>22</v>
      </c>
      <c r="D66" s="5" t="s">
        <v>64</v>
      </c>
      <c r="E66" s="5"/>
      <c r="F66" s="10">
        <f>F67+F68</f>
        <v>796.6</v>
      </c>
      <c r="G66" s="10">
        <f>G67+G68</f>
        <v>796.6</v>
      </c>
    </row>
    <row r="67" spans="1:7" ht="47.25" x14ac:dyDescent="0.25">
      <c r="A67" s="12" t="s">
        <v>18</v>
      </c>
      <c r="B67" s="5" t="s">
        <v>30</v>
      </c>
      <c r="C67" s="5" t="s">
        <v>22</v>
      </c>
      <c r="D67" s="5" t="s">
        <v>64</v>
      </c>
      <c r="E67" s="5" t="s">
        <v>47</v>
      </c>
      <c r="F67" s="10">
        <v>45</v>
      </c>
      <c r="G67" s="11">
        <v>45</v>
      </c>
    </row>
    <row r="68" spans="1:7" x14ac:dyDescent="0.25">
      <c r="A68" s="16" t="s">
        <v>39</v>
      </c>
      <c r="B68" s="5" t="s">
        <v>30</v>
      </c>
      <c r="C68" s="5" t="s">
        <v>22</v>
      </c>
      <c r="D68" s="5" t="s">
        <v>64</v>
      </c>
      <c r="E68" s="5">
        <v>800</v>
      </c>
      <c r="F68" s="10">
        <v>751.6</v>
      </c>
      <c r="G68" s="10">
        <v>751.6</v>
      </c>
    </row>
    <row r="69" spans="1:7" x14ac:dyDescent="0.25">
      <c r="A69" s="16" t="s">
        <v>65</v>
      </c>
      <c r="B69" s="5" t="s">
        <v>30</v>
      </c>
      <c r="C69" s="5" t="s">
        <v>22</v>
      </c>
      <c r="D69" s="5" t="s">
        <v>66</v>
      </c>
      <c r="E69" s="5"/>
      <c r="F69" s="10">
        <f>F70</f>
        <v>9587</v>
      </c>
      <c r="G69" s="10">
        <f>G70</f>
        <v>9557</v>
      </c>
    </row>
    <row r="70" spans="1:7" x14ac:dyDescent="0.25">
      <c r="A70" s="16" t="s">
        <v>39</v>
      </c>
      <c r="B70" s="5" t="s">
        <v>30</v>
      </c>
      <c r="C70" s="5" t="s">
        <v>22</v>
      </c>
      <c r="D70" s="5" t="s">
        <v>66</v>
      </c>
      <c r="E70" s="5">
        <v>800</v>
      </c>
      <c r="F70" s="10">
        <v>9587</v>
      </c>
      <c r="G70" s="10">
        <v>9557</v>
      </c>
    </row>
    <row r="71" spans="1:7" ht="47.25" x14ac:dyDescent="0.25">
      <c r="A71" s="12" t="s">
        <v>27</v>
      </c>
      <c r="B71" s="5" t="s">
        <v>30</v>
      </c>
      <c r="C71" s="5" t="s">
        <v>22</v>
      </c>
      <c r="D71" s="5" t="s">
        <v>28</v>
      </c>
      <c r="E71" s="5"/>
      <c r="F71" s="10">
        <f>F72</f>
        <v>1661.2</v>
      </c>
      <c r="G71" s="10">
        <f>G72</f>
        <v>1621.1</v>
      </c>
    </row>
    <row r="72" spans="1:7" ht="31.5" x14ac:dyDescent="0.25">
      <c r="A72" s="12" t="s">
        <v>26</v>
      </c>
      <c r="B72" s="5" t="s">
        <v>30</v>
      </c>
      <c r="C72" s="5" t="s">
        <v>22</v>
      </c>
      <c r="D72" s="5" t="s">
        <v>28</v>
      </c>
      <c r="E72" s="5">
        <v>300</v>
      </c>
      <c r="F72" s="10">
        <v>1661.2</v>
      </c>
      <c r="G72" s="11">
        <v>1621.1</v>
      </c>
    </row>
    <row r="73" spans="1:7" ht="31.5" x14ac:dyDescent="0.25">
      <c r="A73" s="12" t="s">
        <v>67</v>
      </c>
      <c r="B73" s="5" t="s">
        <v>30</v>
      </c>
      <c r="C73" s="5" t="s">
        <v>22</v>
      </c>
      <c r="D73" s="5" t="s">
        <v>68</v>
      </c>
      <c r="E73" s="5"/>
      <c r="F73" s="10">
        <f>F74</f>
        <v>763.3</v>
      </c>
      <c r="G73" s="10">
        <f>G74</f>
        <v>763.3</v>
      </c>
    </row>
    <row r="74" spans="1:7" ht="47.25" x14ac:dyDescent="0.25">
      <c r="A74" s="13" t="s">
        <v>55</v>
      </c>
      <c r="B74" s="5" t="s">
        <v>30</v>
      </c>
      <c r="C74" s="5" t="s">
        <v>22</v>
      </c>
      <c r="D74" s="5" t="s">
        <v>68</v>
      </c>
      <c r="E74" s="5" t="s">
        <v>69</v>
      </c>
      <c r="F74" s="10">
        <v>763.3</v>
      </c>
      <c r="G74" s="10">
        <v>763.3</v>
      </c>
    </row>
    <row r="75" spans="1:7" ht="31.5" x14ac:dyDescent="0.25">
      <c r="A75" s="12" t="s">
        <v>70</v>
      </c>
      <c r="B75" s="5" t="s">
        <v>30</v>
      </c>
      <c r="C75" s="5" t="s">
        <v>22</v>
      </c>
      <c r="D75" s="5" t="s">
        <v>71</v>
      </c>
      <c r="E75" s="5"/>
      <c r="F75" s="10">
        <f>F76</f>
        <v>1851.9</v>
      </c>
      <c r="G75" s="10">
        <f>G76</f>
        <v>1851.9</v>
      </c>
    </row>
    <row r="76" spans="1:7" ht="47.25" x14ac:dyDescent="0.25">
      <c r="A76" s="13" t="s">
        <v>55</v>
      </c>
      <c r="B76" s="5" t="s">
        <v>30</v>
      </c>
      <c r="C76" s="5" t="s">
        <v>22</v>
      </c>
      <c r="D76" s="5" t="s">
        <v>71</v>
      </c>
      <c r="E76" s="5" t="s">
        <v>69</v>
      </c>
      <c r="F76" s="10">
        <v>1851.9</v>
      </c>
      <c r="G76" s="10">
        <v>1851.9</v>
      </c>
    </row>
    <row r="77" spans="1:7" ht="31.5" x14ac:dyDescent="0.25">
      <c r="A77" s="12" t="s">
        <v>72</v>
      </c>
      <c r="B77" s="5" t="s">
        <v>30</v>
      </c>
      <c r="C77" s="5" t="s">
        <v>22</v>
      </c>
      <c r="D77" s="5" t="s">
        <v>73</v>
      </c>
      <c r="E77" s="5"/>
      <c r="F77" s="10">
        <f>F78</f>
        <v>2000</v>
      </c>
      <c r="G77" s="10">
        <f>G78</f>
        <v>2000</v>
      </c>
    </row>
    <row r="78" spans="1:7" ht="31.5" x14ac:dyDescent="0.25">
      <c r="A78" s="12" t="s">
        <v>26</v>
      </c>
      <c r="B78" s="5" t="s">
        <v>30</v>
      </c>
      <c r="C78" s="5" t="s">
        <v>22</v>
      </c>
      <c r="D78" s="5" t="s">
        <v>73</v>
      </c>
      <c r="E78" s="5" t="s">
        <v>58</v>
      </c>
      <c r="F78" s="10">
        <v>2000</v>
      </c>
      <c r="G78" s="10">
        <v>2000</v>
      </c>
    </row>
    <row r="79" spans="1:7" ht="63" x14ac:dyDescent="0.25">
      <c r="A79" s="12" t="s">
        <v>74</v>
      </c>
      <c r="B79" s="5" t="s">
        <v>30</v>
      </c>
      <c r="C79" s="5" t="s">
        <v>22</v>
      </c>
      <c r="D79" s="5" t="s">
        <v>75</v>
      </c>
      <c r="E79" s="5"/>
      <c r="F79" s="10">
        <f>F80</f>
        <v>5899.5</v>
      </c>
      <c r="G79" s="10">
        <f>G80</f>
        <v>5899.5</v>
      </c>
    </row>
    <row r="80" spans="1:7" ht="47.25" x14ac:dyDescent="0.25">
      <c r="A80" s="12" t="s">
        <v>55</v>
      </c>
      <c r="B80" s="5" t="s">
        <v>30</v>
      </c>
      <c r="C80" s="5" t="s">
        <v>22</v>
      </c>
      <c r="D80" s="5" t="s">
        <v>75</v>
      </c>
      <c r="E80" s="5" t="s">
        <v>69</v>
      </c>
      <c r="F80" s="10">
        <v>5899.5</v>
      </c>
      <c r="G80" s="10">
        <v>5899.5</v>
      </c>
    </row>
    <row r="81" spans="1:7" ht="78.75" x14ac:dyDescent="0.25">
      <c r="A81" s="12" t="s">
        <v>835</v>
      </c>
      <c r="B81" s="5" t="s">
        <v>30</v>
      </c>
      <c r="C81" s="5" t="s">
        <v>22</v>
      </c>
      <c r="D81" s="5" t="s">
        <v>76</v>
      </c>
      <c r="E81" s="5"/>
      <c r="F81" s="10">
        <f>F82</f>
        <v>13653.5</v>
      </c>
      <c r="G81" s="10">
        <f>G82</f>
        <v>13653.5</v>
      </c>
    </row>
    <row r="82" spans="1:7" ht="47.25" x14ac:dyDescent="0.25">
      <c r="A82" s="12" t="s">
        <v>55</v>
      </c>
      <c r="B82" s="5" t="s">
        <v>30</v>
      </c>
      <c r="C82" s="5" t="s">
        <v>22</v>
      </c>
      <c r="D82" s="5" t="s">
        <v>76</v>
      </c>
      <c r="E82" s="5" t="s">
        <v>69</v>
      </c>
      <c r="F82" s="10">
        <v>13653.5</v>
      </c>
      <c r="G82" s="10">
        <v>13653.5</v>
      </c>
    </row>
    <row r="83" spans="1:7" ht="47.25" x14ac:dyDescent="0.25">
      <c r="A83" s="16" t="s">
        <v>77</v>
      </c>
      <c r="B83" s="5" t="s">
        <v>30</v>
      </c>
      <c r="C83" s="5" t="s">
        <v>22</v>
      </c>
      <c r="D83" s="5" t="s">
        <v>78</v>
      </c>
      <c r="E83" s="5"/>
      <c r="F83" s="10">
        <f>F84</f>
        <v>2934.1</v>
      </c>
      <c r="G83" s="10">
        <f>G84</f>
        <v>2934.1</v>
      </c>
    </row>
    <row r="84" spans="1:7" ht="47.25" x14ac:dyDescent="0.25">
      <c r="A84" s="12" t="s">
        <v>55</v>
      </c>
      <c r="B84" s="5" t="s">
        <v>30</v>
      </c>
      <c r="C84" s="5" t="s">
        <v>22</v>
      </c>
      <c r="D84" s="5" t="s">
        <v>78</v>
      </c>
      <c r="E84" s="5" t="s">
        <v>69</v>
      </c>
      <c r="F84" s="10">
        <v>2934.1</v>
      </c>
      <c r="G84" s="10">
        <v>2934.1</v>
      </c>
    </row>
    <row r="85" spans="1:7" ht="63" x14ac:dyDescent="0.25">
      <c r="A85" s="12" t="s">
        <v>79</v>
      </c>
      <c r="B85" s="5" t="s">
        <v>30</v>
      </c>
      <c r="C85" s="5" t="s">
        <v>22</v>
      </c>
      <c r="D85" s="5" t="s">
        <v>80</v>
      </c>
      <c r="E85" s="5"/>
      <c r="F85" s="10">
        <f>F86</f>
        <v>400</v>
      </c>
      <c r="G85" s="10">
        <f>G86</f>
        <v>400</v>
      </c>
    </row>
    <row r="86" spans="1:7" ht="47.25" x14ac:dyDescent="0.25">
      <c r="A86" s="12" t="s">
        <v>55</v>
      </c>
      <c r="B86" s="5" t="s">
        <v>30</v>
      </c>
      <c r="C86" s="5" t="s">
        <v>22</v>
      </c>
      <c r="D86" s="5" t="s">
        <v>80</v>
      </c>
      <c r="E86" s="5" t="s">
        <v>69</v>
      </c>
      <c r="F86" s="10">
        <v>400</v>
      </c>
      <c r="G86" s="10">
        <v>400</v>
      </c>
    </row>
    <row r="87" spans="1:7" x14ac:dyDescent="0.25">
      <c r="A87" s="16" t="s">
        <v>81</v>
      </c>
      <c r="B87" s="5" t="s">
        <v>30</v>
      </c>
      <c r="C87" s="5" t="s">
        <v>82</v>
      </c>
      <c r="D87" s="5"/>
      <c r="E87" s="5"/>
      <c r="F87" s="10">
        <f t="shared" ref="F87:G87" si="6">F88+F98+F167</f>
        <v>1714340.3</v>
      </c>
      <c r="G87" s="10">
        <f t="shared" si="6"/>
        <v>1172491.5999999999</v>
      </c>
    </row>
    <row r="88" spans="1:7" x14ac:dyDescent="0.25">
      <c r="A88" s="16" t="s">
        <v>85</v>
      </c>
      <c r="B88" s="5" t="s">
        <v>30</v>
      </c>
      <c r="C88" s="5" t="s">
        <v>86</v>
      </c>
      <c r="D88" s="5"/>
      <c r="E88" s="5"/>
      <c r="F88" s="10">
        <f>F89</f>
        <v>265870.2</v>
      </c>
      <c r="G88" s="10">
        <f>G89</f>
        <v>262755.09999999998</v>
      </c>
    </row>
    <row r="89" spans="1:7" ht="47.25" x14ac:dyDescent="0.25">
      <c r="A89" s="16" t="s">
        <v>87</v>
      </c>
      <c r="B89" s="5" t="s">
        <v>30</v>
      </c>
      <c r="C89" s="5" t="s">
        <v>86</v>
      </c>
      <c r="D89" s="5" t="s">
        <v>88</v>
      </c>
      <c r="E89" s="5"/>
      <c r="F89" s="10">
        <f t="shared" ref="F89:G89" si="7">F90</f>
        <v>265870.2</v>
      </c>
      <c r="G89" s="10">
        <f t="shared" si="7"/>
        <v>262755.09999999998</v>
      </c>
    </row>
    <row r="90" spans="1:7" x14ac:dyDescent="0.25">
      <c r="A90" s="16" t="s">
        <v>91</v>
      </c>
      <c r="B90" s="5" t="s">
        <v>30</v>
      </c>
      <c r="C90" s="5" t="s">
        <v>86</v>
      </c>
      <c r="D90" s="5" t="s">
        <v>92</v>
      </c>
      <c r="E90" s="5"/>
      <c r="F90" s="10">
        <f>F91</f>
        <v>265870.2</v>
      </c>
      <c r="G90" s="10">
        <f>G91</f>
        <v>262755.09999999998</v>
      </c>
    </row>
    <row r="91" spans="1:7" ht="78.75" x14ac:dyDescent="0.25">
      <c r="A91" s="16" t="s">
        <v>93</v>
      </c>
      <c r="B91" s="5" t="s">
        <v>30</v>
      </c>
      <c r="C91" s="5" t="s">
        <v>86</v>
      </c>
      <c r="D91" s="5" t="s">
        <v>94</v>
      </c>
      <c r="E91" s="5"/>
      <c r="F91" s="10">
        <f>F92+F94+F96</f>
        <v>265870.2</v>
      </c>
      <c r="G91" s="10">
        <f>G92+G94+G96</f>
        <v>262755.09999999998</v>
      </c>
    </row>
    <row r="92" spans="1:7" ht="78.75" x14ac:dyDescent="0.25">
      <c r="A92" s="16" t="s">
        <v>95</v>
      </c>
      <c r="B92" s="5" t="s">
        <v>30</v>
      </c>
      <c r="C92" s="5" t="s">
        <v>86</v>
      </c>
      <c r="D92" s="5" t="s">
        <v>96</v>
      </c>
      <c r="E92" s="5"/>
      <c r="F92" s="10">
        <f>F93</f>
        <v>0.1</v>
      </c>
      <c r="G92" s="10">
        <f>G93</f>
        <v>0</v>
      </c>
    </row>
    <row r="93" spans="1:7" ht="47.25" x14ac:dyDescent="0.25">
      <c r="A93" s="16" t="s">
        <v>18</v>
      </c>
      <c r="B93" s="5" t="s">
        <v>30</v>
      </c>
      <c r="C93" s="5" t="s">
        <v>86</v>
      </c>
      <c r="D93" s="5" t="s">
        <v>96</v>
      </c>
      <c r="E93" s="5">
        <v>200</v>
      </c>
      <c r="F93" s="10">
        <v>0.1</v>
      </c>
      <c r="G93" s="11">
        <v>0</v>
      </c>
    </row>
    <row r="94" spans="1:7" ht="63" x14ac:dyDescent="0.25">
      <c r="A94" s="12" t="s">
        <v>97</v>
      </c>
      <c r="B94" s="5" t="s">
        <v>30</v>
      </c>
      <c r="C94" s="5" t="s">
        <v>86</v>
      </c>
      <c r="D94" s="5" t="s">
        <v>98</v>
      </c>
      <c r="E94" s="5"/>
      <c r="F94" s="10">
        <f>F95</f>
        <v>97017</v>
      </c>
      <c r="G94" s="10">
        <f>G95</f>
        <v>93902</v>
      </c>
    </row>
    <row r="95" spans="1:7" x14ac:dyDescent="0.25">
      <c r="A95" s="13" t="s">
        <v>39</v>
      </c>
      <c r="B95" s="5" t="s">
        <v>30</v>
      </c>
      <c r="C95" s="5" t="s">
        <v>86</v>
      </c>
      <c r="D95" s="5" t="s">
        <v>98</v>
      </c>
      <c r="E95" s="5">
        <v>800</v>
      </c>
      <c r="F95" s="10">
        <v>97017</v>
      </c>
      <c r="G95" s="11">
        <v>93902</v>
      </c>
    </row>
    <row r="96" spans="1:7" ht="110.25" x14ac:dyDescent="0.25">
      <c r="A96" s="13" t="s">
        <v>836</v>
      </c>
      <c r="B96" s="5" t="s">
        <v>30</v>
      </c>
      <c r="C96" s="5" t="s">
        <v>86</v>
      </c>
      <c r="D96" s="5" t="s">
        <v>99</v>
      </c>
      <c r="E96" s="5"/>
      <c r="F96" s="10">
        <f>F97</f>
        <v>168853.1</v>
      </c>
      <c r="G96" s="10">
        <f>G97</f>
        <v>168853.1</v>
      </c>
    </row>
    <row r="97" spans="1:7" x14ac:dyDescent="0.25">
      <c r="A97" s="13" t="s">
        <v>39</v>
      </c>
      <c r="B97" s="5" t="s">
        <v>30</v>
      </c>
      <c r="C97" s="5" t="s">
        <v>86</v>
      </c>
      <c r="D97" s="5" t="s">
        <v>99</v>
      </c>
      <c r="E97" s="5">
        <v>800</v>
      </c>
      <c r="F97" s="10">
        <v>168853.1</v>
      </c>
      <c r="G97" s="10">
        <v>168853.1</v>
      </c>
    </row>
    <row r="98" spans="1:7" x14ac:dyDescent="0.25">
      <c r="A98" s="12" t="s">
        <v>100</v>
      </c>
      <c r="B98" s="5" t="s">
        <v>30</v>
      </c>
      <c r="C98" s="5" t="s">
        <v>101</v>
      </c>
      <c r="D98" s="5"/>
      <c r="E98" s="5"/>
      <c r="F98" s="10">
        <f>F99+F102</f>
        <v>1418872.8</v>
      </c>
      <c r="G98" s="10">
        <f>G99+G102</f>
        <v>882746.49999999988</v>
      </c>
    </row>
    <row r="99" spans="1:7" ht="18.75" customHeight="1" x14ac:dyDescent="0.25">
      <c r="A99" s="12" t="s">
        <v>11</v>
      </c>
      <c r="B99" s="5" t="s">
        <v>30</v>
      </c>
      <c r="C99" s="5" t="s">
        <v>101</v>
      </c>
      <c r="D99" s="5" t="s">
        <v>12</v>
      </c>
      <c r="E99" s="5"/>
      <c r="F99" s="10">
        <f t="shared" ref="F99:G100" si="8">F100</f>
        <v>4884.1000000000004</v>
      </c>
      <c r="G99" s="10">
        <f t="shared" si="8"/>
        <v>4884.1000000000004</v>
      </c>
    </row>
    <row r="100" spans="1:7" ht="32.25" customHeight="1" x14ac:dyDescent="0.25">
      <c r="A100" s="12" t="s">
        <v>208</v>
      </c>
      <c r="B100" s="5" t="s">
        <v>30</v>
      </c>
      <c r="C100" s="5" t="s">
        <v>101</v>
      </c>
      <c r="D100" s="5" t="s">
        <v>209</v>
      </c>
      <c r="E100" s="5"/>
      <c r="F100" s="10">
        <f t="shared" si="8"/>
        <v>4884.1000000000004</v>
      </c>
      <c r="G100" s="10">
        <f t="shared" si="8"/>
        <v>4884.1000000000004</v>
      </c>
    </row>
    <row r="101" spans="1:7" ht="48" customHeight="1" x14ac:dyDescent="0.25">
      <c r="A101" s="12" t="s">
        <v>18</v>
      </c>
      <c r="B101" s="5" t="s">
        <v>30</v>
      </c>
      <c r="C101" s="5" t="s">
        <v>101</v>
      </c>
      <c r="D101" s="5" t="s">
        <v>209</v>
      </c>
      <c r="E101" s="5" t="s">
        <v>47</v>
      </c>
      <c r="F101" s="10">
        <v>4884.1000000000004</v>
      </c>
      <c r="G101" s="10">
        <v>4884.1000000000004</v>
      </c>
    </row>
    <row r="102" spans="1:7" ht="47.25" x14ac:dyDescent="0.25">
      <c r="A102" s="12" t="s">
        <v>87</v>
      </c>
      <c r="B102" s="5" t="s">
        <v>30</v>
      </c>
      <c r="C102" s="5" t="s">
        <v>101</v>
      </c>
      <c r="D102" s="5" t="s">
        <v>88</v>
      </c>
      <c r="E102" s="5"/>
      <c r="F102" s="10">
        <f>F103+F143</f>
        <v>1413988.7</v>
      </c>
      <c r="G102" s="10">
        <f>G103+G143</f>
        <v>877862.39999999991</v>
      </c>
    </row>
    <row r="103" spans="1:7" x14ac:dyDescent="0.25">
      <c r="A103" s="12" t="s">
        <v>102</v>
      </c>
      <c r="B103" s="5" t="s">
        <v>30</v>
      </c>
      <c r="C103" s="5" t="s">
        <v>101</v>
      </c>
      <c r="D103" s="5" t="s">
        <v>103</v>
      </c>
      <c r="E103" s="5"/>
      <c r="F103" s="10">
        <f>F104</f>
        <v>905464.6</v>
      </c>
      <c r="G103" s="10">
        <f>G104</f>
        <v>603036.49999999988</v>
      </c>
    </row>
    <row r="104" spans="1:7" ht="47.25" x14ac:dyDescent="0.25">
      <c r="A104" s="12" t="s">
        <v>837</v>
      </c>
      <c r="B104" s="5" t="s">
        <v>30</v>
      </c>
      <c r="C104" s="5" t="s">
        <v>101</v>
      </c>
      <c r="D104" s="5" t="s">
        <v>104</v>
      </c>
      <c r="E104" s="5"/>
      <c r="F104" s="10">
        <f t="shared" ref="F104:G104" si="9">F105+F107+F109+F111+F113+F115+F117+F119+F121+F123+F125+F127+F129+F131+F133+F135+F137+F139+F141</f>
        <v>905464.6</v>
      </c>
      <c r="G104" s="10">
        <f t="shared" si="9"/>
        <v>603036.49999999988</v>
      </c>
    </row>
    <row r="105" spans="1:7" ht="78.75" x14ac:dyDescent="0.25">
      <c r="A105" s="50" t="s">
        <v>105</v>
      </c>
      <c r="B105" s="5" t="s">
        <v>30</v>
      </c>
      <c r="C105" s="5" t="s">
        <v>101</v>
      </c>
      <c r="D105" s="19" t="s">
        <v>106</v>
      </c>
      <c r="E105" s="5"/>
      <c r="F105" s="10">
        <f>F106</f>
        <v>36552.699999999997</v>
      </c>
      <c r="G105" s="10">
        <f>G106</f>
        <v>36552.699999999997</v>
      </c>
    </row>
    <row r="106" spans="1:7" ht="47.25" x14ac:dyDescent="0.25">
      <c r="A106" s="12" t="s">
        <v>18</v>
      </c>
      <c r="B106" s="5" t="s">
        <v>30</v>
      </c>
      <c r="C106" s="5" t="s">
        <v>101</v>
      </c>
      <c r="D106" s="19" t="s">
        <v>106</v>
      </c>
      <c r="E106" s="5" t="s">
        <v>47</v>
      </c>
      <c r="F106" s="10">
        <v>36552.699999999997</v>
      </c>
      <c r="G106" s="11">
        <v>36552.699999999997</v>
      </c>
    </row>
    <row r="107" spans="1:7" ht="78.75" x14ac:dyDescent="0.25">
      <c r="A107" s="50" t="s">
        <v>107</v>
      </c>
      <c r="B107" s="5" t="s">
        <v>30</v>
      </c>
      <c r="C107" s="5" t="s">
        <v>101</v>
      </c>
      <c r="D107" s="19" t="s">
        <v>108</v>
      </c>
      <c r="E107" s="5"/>
      <c r="F107" s="10">
        <f>F108</f>
        <v>53462.8</v>
      </c>
      <c r="G107" s="10">
        <f>G108</f>
        <v>31190.6</v>
      </c>
    </row>
    <row r="108" spans="1:7" ht="47.25" x14ac:dyDescent="0.25">
      <c r="A108" s="12" t="s">
        <v>18</v>
      </c>
      <c r="B108" s="5" t="s">
        <v>30</v>
      </c>
      <c r="C108" s="5" t="s">
        <v>101</v>
      </c>
      <c r="D108" s="19" t="s">
        <v>108</v>
      </c>
      <c r="E108" s="5" t="s">
        <v>47</v>
      </c>
      <c r="F108" s="10">
        <v>53462.8</v>
      </c>
      <c r="G108" s="11">
        <v>31190.6</v>
      </c>
    </row>
    <row r="109" spans="1:7" ht="78.75" x14ac:dyDescent="0.25">
      <c r="A109" s="50" t="s">
        <v>109</v>
      </c>
      <c r="B109" s="5" t="s">
        <v>30</v>
      </c>
      <c r="C109" s="5" t="s">
        <v>101</v>
      </c>
      <c r="D109" s="19" t="s">
        <v>110</v>
      </c>
      <c r="E109" s="5"/>
      <c r="F109" s="10">
        <f>F110</f>
        <v>79592.2</v>
      </c>
      <c r="G109" s="10">
        <f>G110</f>
        <v>21977</v>
      </c>
    </row>
    <row r="110" spans="1:7" ht="47.25" x14ac:dyDescent="0.25">
      <c r="A110" s="12" t="s">
        <v>18</v>
      </c>
      <c r="B110" s="5" t="s">
        <v>30</v>
      </c>
      <c r="C110" s="5" t="s">
        <v>101</v>
      </c>
      <c r="D110" s="19" t="s">
        <v>110</v>
      </c>
      <c r="E110" s="5" t="s">
        <v>47</v>
      </c>
      <c r="F110" s="10">
        <v>79592.2</v>
      </c>
      <c r="G110" s="11">
        <v>21977</v>
      </c>
    </row>
    <row r="111" spans="1:7" ht="78.75" x14ac:dyDescent="0.25">
      <c r="A111" s="50" t="s">
        <v>111</v>
      </c>
      <c r="B111" s="5" t="s">
        <v>30</v>
      </c>
      <c r="C111" s="5" t="s">
        <v>101</v>
      </c>
      <c r="D111" s="19" t="s">
        <v>112</v>
      </c>
      <c r="E111" s="5"/>
      <c r="F111" s="10">
        <f>F112</f>
        <v>27853</v>
      </c>
      <c r="G111" s="10">
        <f>G112</f>
        <v>27852.9</v>
      </c>
    </row>
    <row r="112" spans="1:7" ht="47.25" x14ac:dyDescent="0.25">
      <c r="A112" s="12" t="s">
        <v>18</v>
      </c>
      <c r="B112" s="5" t="s">
        <v>30</v>
      </c>
      <c r="C112" s="5" t="s">
        <v>101</v>
      </c>
      <c r="D112" s="19" t="s">
        <v>112</v>
      </c>
      <c r="E112" s="5" t="s">
        <v>47</v>
      </c>
      <c r="F112" s="10">
        <v>27853</v>
      </c>
      <c r="G112" s="11">
        <v>27852.9</v>
      </c>
    </row>
    <row r="113" spans="1:7" ht="78.75" x14ac:dyDescent="0.25">
      <c r="A113" s="50" t="s">
        <v>113</v>
      </c>
      <c r="B113" s="5" t="s">
        <v>30</v>
      </c>
      <c r="C113" s="5" t="s">
        <v>101</v>
      </c>
      <c r="D113" s="19" t="s">
        <v>114</v>
      </c>
      <c r="E113" s="5"/>
      <c r="F113" s="10">
        <f>F114</f>
        <v>20133.900000000001</v>
      </c>
      <c r="G113" s="10">
        <f>G114</f>
        <v>20133.900000000001</v>
      </c>
    </row>
    <row r="114" spans="1:7" ht="47.25" x14ac:dyDescent="0.25">
      <c r="A114" s="12" t="s">
        <v>18</v>
      </c>
      <c r="B114" s="5" t="s">
        <v>30</v>
      </c>
      <c r="C114" s="5" t="s">
        <v>101</v>
      </c>
      <c r="D114" s="19" t="s">
        <v>114</v>
      </c>
      <c r="E114" s="5" t="s">
        <v>47</v>
      </c>
      <c r="F114" s="10">
        <v>20133.900000000001</v>
      </c>
      <c r="G114" s="10">
        <v>20133.900000000001</v>
      </c>
    </row>
    <row r="115" spans="1:7" ht="78.75" x14ac:dyDescent="0.25">
      <c r="A115" s="50" t="s">
        <v>115</v>
      </c>
      <c r="B115" s="5" t="s">
        <v>30</v>
      </c>
      <c r="C115" s="5" t="s">
        <v>101</v>
      </c>
      <c r="D115" s="19" t="s">
        <v>116</v>
      </c>
      <c r="E115" s="5"/>
      <c r="F115" s="10">
        <f>F116</f>
        <v>26874.6</v>
      </c>
      <c r="G115" s="10">
        <f>G116</f>
        <v>4209.8</v>
      </c>
    </row>
    <row r="116" spans="1:7" ht="47.25" x14ac:dyDescent="0.25">
      <c r="A116" s="12" t="s">
        <v>18</v>
      </c>
      <c r="B116" s="5" t="s">
        <v>30</v>
      </c>
      <c r="C116" s="5" t="s">
        <v>101</v>
      </c>
      <c r="D116" s="19" t="s">
        <v>116</v>
      </c>
      <c r="E116" s="5" t="s">
        <v>47</v>
      </c>
      <c r="F116" s="10">
        <v>26874.6</v>
      </c>
      <c r="G116" s="11">
        <v>4209.8</v>
      </c>
    </row>
    <row r="117" spans="1:7" ht="78.75" x14ac:dyDescent="0.25">
      <c r="A117" s="50" t="s">
        <v>117</v>
      </c>
      <c r="B117" s="5" t="s">
        <v>30</v>
      </c>
      <c r="C117" s="5" t="s">
        <v>101</v>
      </c>
      <c r="D117" s="19" t="s">
        <v>118</v>
      </c>
      <c r="E117" s="5"/>
      <c r="F117" s="10">
        <f>F118</f>
        <v>32535.9</v>
      </c>
      <c r="G117" s="10">
        <f>G118</f>
        <v>32535.9</v>
      </c>
    </row>
    <row r="118" spans="1:7" ht="47.25" x14ac:dyDescent="0.25">
      <c r="A118" s="12" t="s">
        <v>18</v>
      </c>
      <c r="B118" s="5" t="s">
        <v>30</v>
      </c>
      <c r="C118" s="5" t="s">
        <v>101</v>
      </c>
      <c r="D118" s="19" t="s">
        <v>118</v>
      </c>
      <c r="E118" s="5" t="s">
        <v>47</v>
      </c>
      <c r="F118" s="10">
        <v>32535.9</v>
      </c>
      <c r="G118" s="10">
        <v>32535.9</v>
      </c>
    </row>
    <row r="119" spans="1:7" ht="78.75" x14ac:dyDescent="0.25">
      <c r="A119" s="50" t="s">
        <v>119</v>
      </c>
      <c r="B119" s="5" t="s">
        <v>30</v>
      </c>
      <c r="C119" s="5" t="s">
        <v>101</v>
      </c>
      <c r="D119" s="19" t="s">
        <v>120</v>
      </c>
      <c r="E119" s="5"/>
      <c r="F119" s="10">
        <f>F120</f>
        <v>53489.2</v>
      </c>
      <c r="G119" s="10">
        <f>G120</f>
        <v>53489.2</v>
      </c>
    </row>
    <row r="120" spans="1:7" ht="47.25" x14ac:dyDescent="0.25">
      <c r="A120" s="12" t="s">
        <v>18</v>
      </c>
      <c r="B120" s="5" t="s">
        <v>30</v>
      </c>
      <c r="C120" s="5" t="s">
        <v>101</v>
      </c>
      <c r="D120" s="19" t="s">
        <v>120</v>
      </c>
      <c r="E120" s="5" t="s">
        <v>47</v>
      </c>
      <c r="F120" s="10">
        <v>53489.2</v>
      </c>
      <c r="G120" s="10">
        <v>53489.2</v>
      </c>
    </row>
    <row r="121" spans="1:7" ht="78.75" x14ac:dyDescent="0.25">
      <c r="A121" s="50" t="s">
        <v>121</v>
      </c>
      <c r="B121" s="5" t="s">
        <v>30</v>
      </c>
      <c r="C121" s="5" t="s">
        <v>101</v>
      </c>
      <c r="D121" s="19" t="s">
        <v>122</v>
      </c>
      <c r="E121" s="5"/>
      <c r="F121" s="10">
        <f>F122</f>
        <v>33049.300000000003</v>
      </c>
      <c r="G121" s="10">
        <f>G122</f>
        <v>33049.300000000003</v>
      </c>
    </row>
    <row r="122" spans="1:7" ht="47.25" x14ac:dyDescent="0.25">
      <c r="A122" s="12" t="s">
        <v>18</v>
      </c>
      <c r="B122" s="5" t="s">
        <v>30</v>
      </c>
      <c r="C122" s="5" t="s">
        <v>101</v>
      </c>
      <c r="D122" s="19" t="s">
        <v>122</v>
      </c>
      <c r="E122" s="5" t="s">
        <v>47</v>
      </c>
      <c r="F122" s="10">
        <v>33049.300000000003</v>
      </c>
      <c r="G122" s="10">
        <v>33049.300000000003</v>
      </c>
    </row>
    <row r="123" spans="1:7" ht="78.75" x14ac:dyDescent="0.25">
      <c r="A123" s="50" t="s">
        <v>123</v>
      </c>
      <c r="B123" s="5" t="s">
        <v>30</v>
      </c>
      <c r="C123" s="5" t="s">
        <v>101</v>
      </c>
      <c r="D123" s="19" t="s">
        <v>124</v>
      </c>
      <c r="E123" s="5"/>
      <c r="F123" s="10">
        <f>F124</f>
        <v>103130.2</v>
      </c>
      <c r="G123" s="10">
        <f>G124</f>
        <v>28671.4</v>
      </c>
    </row>
    <row r="124" spans="1:7" ht="47.25" x14ac:dyDescent="0.25">
      <c r="A124" s="12" t="s">
        <v>18</v>
      </c>
      <c r="B124" s="5" t="s">
        <v>30</v>
      </c>
      <c r="C124" s="5" t="s">
        <v>101</v>
      </c>
      <c r="D124" s="19" t="s">
        <v>124</v>
      </c>
      <c r="E124" s="5" t="s">
        <v>47</v>
      </c>
      <c r="F124" s="10">
        <v>103130.2</v>
      </c>
      <c r="G124" s="11">
        <v>28671.4</v>
      </c>
    </row>
    <row r="125" spans="1:7" ht="78.75" x14ac:dyDescent="0.25">
      <c r="A125" s="50" t="s">
        <v>125</v>
      </c>
      <c r="B125" s="5" t="s">
        <v>30</v>
      </c>
      <c r="C125" s="5" t="s">
        <v>101</v>
      </c>
      <c r="D125" s="19" t="s">
        <v>126</v>
      </c>
      <c r="E125" s="5"/>
      <c r="F125" s="10">
        <f>F126</f>
        <v>80840.600000000006</v>
      </c>
      <c r="G125" s="10">
        <f>G126</f>
        <v>26926.2</v>
      </c>
    </row>
    <row r="126" spans="1:7" ht="47.25" x14ac:dyDescent="0.25">
      <c r="A126" s="12" t="s">
        <v>18</v>
      </c>
      <c r="B126" s="5" t="s">
        <v>30</v>
      </c>
      <c r="C126" s="5" t="s">
        <v>101</v>
      </c>
      <c r="D126" s="19" t="s">
        <v>126</v>
      </c>
      <c r="E126" s="5" t="s">
        <v>47</v>
      </c>
      <c r="F126" s="10">
        <v>80840.600000000006</v>
      </c>
      <c r="G126" s="11">
        <v>26926.2</v>
      </c>
    </row>
    <row r="127" spans="1:7" ht="87.75" customHeight="1" x14ac:dyDescent="0.25">
      <c r="A127" s="50" t="s">
        <v>127</v>
      </c>
      <c r="B127" s="5" t="s">
        <v>30</v>
      </c>
      <c r="C127" s="5" t="s">
        <v>101</v>
      </c>
      <c r="D127" s="19" t="s">
        <v>128</v>
      </c>
      <c r="E127" s="5"/>
      <c r="F127" s="10">
        <f>F128</f>
        <v>62397.7</v>
      </c>
      <c r="G127" s="10">
        <v>0</v>
      </c>
    </row>
    <row r="128" spans="1:7" ht="47.25" x14ac:dyDescent="0.25">
      <c r="A128" s="12" t="s">
        <v>18</v>
      </c>
      <c r="B128" s="5" t="s">
        <v>30</v>
      </c>
      <c r="C128" s="5" t="s">
        <v>101</v>
      </c>
      <c r="D128" s="19" t="s">
        <v>128</v>
      </c>
      <c r="E128" s="5" t="s">
        <v>47</v>
      </c>
      <c r="F128" s="10">
        <v>62397.7</v>
      </c>
      <c r="G128" s="11">
        <v>0</v>
      </c>
    </row>
    <row r="129" spans="1:7" ht="78.75" x14ac:dyDescent="0.25">
      <c r="A129" s="50" t="s">
        <v>129</v>
      </c>
      <c r="B129" s="5" t="s">
        <v>30</v>
      </c>
      <c r="C129" s="5" t="s">
        <v>101</v>
      </c>
      <c r="D129" s="19" t="s">
        <v>130</v>
      </c>
      <c r="E129" s="5"/>
      <c r="F129" s="10">
        <f>F130</f>
        <v>7994.5</v>
      </c>
      <c r="G129" s="10">
        <f>G130</f>
        <v>7994.5</v>
      </c>
    </row>
    <row r="130" spans="1:7" ht="47.25" x14ac:dyDescent="0.25">
      <c r="A130" s="12" t="s">
        <v>18</v>
      </c>
      <c r="B130" s="5" t="s">
        <v>30</v>
      </c>
      <c r="C130" s="5" t="s">
        <v>101</v>
      </c>
      <c r="D130" s="19" t="s">
        <v>130</v>
      </c>
      <c r="E130" s="5" t="s">
        <v>47</v>
      </c>
      <c r="F130" s="10">
        <v>7994.5</v>
      </c>
      <c r="G130" s="10">
        <v>7994.5</v>
      </c>
    </row>
    <row r="131" spans="1:7" ht="78.75" x14ac:dyDescent="0.25">
      <c r="A131" s="50" t="s">
        <v>131</v>
      </c>
      <c r="B131" s="5" t="s">
        <v>30</v>
      </c>
      <c r="C131" s="5" t="s">
        <v>101</v>
      </c>
      <c r="D131" s="19" t="s">
        <v>132</v>
      </c>
      <c r="E131" s="5"/>
      <c r="F131" s="10">
        <f>F132</f>
        <v>1837.3</v>
      </c>
      <c r="G131" s="10">
        <f>G132</f>
        <v>1837.3</v>
      </c>
    </row>
    <row r="132" spans="1:7" ht="47.25" x14ac:dyDescent="0.25">
      <c r="A132" s="12" t="s">
        <v>18</v>
      </c>
      <c r="B132" s="5" t="s">
        <v>30</v>
      </c>
      <c r="C132" s="5" t="s">
        <v>101</v>
      </c>
      <c r="D132" s="19" t="s">
        <v>132</v>
      </c>
      <c r="E132" s="5" t="s">
        <v>47</v>
      </c>
      <c r="F132" s="10">
        <v>1837.3</v>
      </c>
      <c r="G132" s="10">
        <v>1837.3</v>
      </c>
    </row>
    <row r="133" spans="1:7" ht="78.75" x14ac:dyDescent="0.25">
      <c r="A133" s="50" t="s">
        <v>133</v>
      </c>
      <c r="B133" s="5" t="s">
        <v>30</v>
      </c>
      <c r="C133" s="5" t="s">
        <v>101</v>
      </c>
      <c r="D133" s="19" t="s">
        <v>134</v>
      </c>
      <c r="E133" s="5"/>
      <c r="F133" s="10">
        <f>F134</f>
        <v>51533.8</v>
      </c>
      <c r="G133" s="10">
        <f>G134</f>
        <v>51533.8</v>
      </c>
    </row>
    <row r="134" spans="1:7" ht="47.25" x14ac:dyDescent="0.25">
      <c r="A134" s="12" t="s">
        <v>18</v>
      </c>
      <c r="B134" s="5" t="s">
        <v>30</v>
      </c>
      <c r="C134" s="5" t="s">
        <v>101</v>
      </c>
      <c r="D134" s="19" t="s">
        <v>134</v>
      </c>
      <c r="E134" s="5" t="s">
        <v>47</v>
      </c>
      <c r="F134" s="10">
        <v>51533.8</v>
      </c>
      <c r="G134" s="11">
        <v>51533.8</v>
      </c>
    </row>
    <row r="135" spans="1:7" ht="110.25" x14ac:dyDescent="0.25">
      <c r="A135" s="12" t="s">
        <v>135</v>
      </c>
      <c r="B135" s="5" t="s">
        <v>30</v>
      </c>
      <c r="C135" s="5" t="s">
        <v>101</v>
      </c>
      <c r="D135" s="19" t="s">
        <v>136</v>
      </c>
      <c r="E135" s="5"/>
      <c r="F135" s="10">
        <f>F136</f>
        <v>158958</v>
      </c>
      <c r="G135" s="10">
        <f>G136</f>
        <v>158958</v>
      </c>
    </row>
    <row r="136" spans="1:7" ht="47.25" x14ac:dyDescent="0.25">
      <c r="A136" s="13" t="s">
        <v>83</v>
      </c>
      <c r="B136" s="5" t="s">
        <v>30</v>
      </c>
      <c r="C136" s="5" t="s">
        <v>101</v>
      </c>
      <c r="D136" s="19" t="s">
        <v>136</v>
      </c>
      <c r="E136" s="5" t="s">
        <v>84</v>
      </c>
      <c r="F136" s="10">
        <v>158958</v>
      </c>
      <c r="G136" s="10">
        <v>158958</v>
      </c>
    </row>
    <row r="137" spans="1:7" ht="48" customHeight="1" x14ac:dyDescent="0.25">
      <c r="A137" s="12" t="s">
        <v>137</v>
      </c>
      <c r="B137" s="5" t="s">
        <v>30</v>
      </c>
      <c r="C137" s="5" t="s">
        <v>101</v>
      </c>
      <c r="D137" s="5" t="s">
        <v>138</v>
      </c>
      <c r="E137" s="5"/>
      <c r="F137" s="10">
        <f>F138</f>
        <v>13850</v>
      </c>
      <c r="G137" s="10">
        <f>G138</f>
        <v>4745.1000000000004</v>
      </c>
    </row>
    <row r="138" spans="1:7" ht="48" customHeight="1" x14ac:dyDescent="0.25">
      <c r="A138" s="12" t="s">
        <v>18</v>
      </c>
      <c r="B138" s="5" t="s">
        <v>30</v>
      </c>
      <c r="C138" s="5" t="s">
        <v>101</v>
      </c>
      <c r="D138" s="5" t="s">
        <v>138</v>
      </c>
      <c r="E138" s="5" t="s">
        <v>47</v>
      </c>
      <c r="F138" s="10">
        <v>13850</v>
      </c>
      <c r="G138" s="11">
        <v>4745.1000000000004</v>
      </c>
    </row>
    <row r="139" spans="1:7" ht="99.75" customHeight="1" x14ac:dyDescent="0.25">
      <c r="A139" s="12" t="s">
        <v>838</v>
      </c>
      <c r="B139" s="17" t="s">
        <v>30</v>
      </c>
      <c r="C139" s="18" t="s">
        <v>101</v>
      </c>
      <c r="D139" s="17" t="s">
        <v>793</v>
      </c>
      <c r="E139" s="5"/>
      <c r="F139" s="10">
        <f>F140</f>
        <v>28888.2</v>
      </c>
      <c r="G139" s="10">
        <f>G140</f>
        <v>28888.2</v>
      </c>
    </row>
    <row r="140" spans="1:7" ht="46.5" customHeight="1" x14ac:dyDescent="0.25">
      <c r="A140" s="12" t="s">
        <v>18</v>
      </c>
      <c r="B140" s="5" t="s">
        <v>30</v>
      </c>
      <c r="C140" s="5" t="s">
        <v>101</v>
      </c>
      <c r="D140" s="19" t="s">
        <v>793</v>
      </c>
      <c r="E140" s="5" t="s">
        <v>47</v>
      </c>
      <c r="F140" s="10">
        <v>28888.2</v>
      </c>
      <c r="G140" s="10">
        <v>28888.2</v>
      </c>
    </row>
    <row r="141" spans="1:7" ht="100.5" customHeight="1" x14ac:dyDescent="0.25">
      <c r="A141" s="12" t="s">
        <v>839</v>
      </c>
      <c r="B141" s="17" t="s">
        <v>30</v>
      </c>
      <c r="C141" s="18" t="s">
        <v>101</v>
      </c>
      <c r="D141" s="17" t="s">
        <v>794</v>
      </c>
      <c r="E141" s="5"/>
      <c r="F141" s="10">
        <f>F142</f>
        <v>32490.7</v>
      </c>
      <c r="G141" s="10">
        <f>G142</f>
        <v>32490.7</v>
      </c>
    </row>
    <row r="142" spans="1:7" ht="46.5" customHeight="1" x14ac:dyDescent="0.25">
      <c r="A142" s="12" t="s">
        <v>18</v>
      </c>
      <c r="B142" s="5" t="s">
        <v>30</v>
      </c>
      <c r="C142" s="5" t="s">
        <v>101</v>
      </c>
      <c r="D142" s="19" t="s">
        <v>794</v>
      </c>
      <c r="E142" s="5" t="s">
        <v>47</v>
      </c>
      <c r="F142" s="10">
        <v>32490.7</v>
      </c>
      <c r="G142" s="10">
        <v>32490.7</v>
      </c>
    </row>
    <row r="143" spans="1:7" ht="31.5" x14ac:dyDescent="0.25">
      <c r="A143" s="12" t="s">
        <v>89</v>
      </c>
      <c r="B143" s="5" t="s">
        <v>30</v>
      </c>
      <c r="C143" s="5" t="s">
        <v>101</v>
      </c>
      <c r="D143" s="5" t="s">
        <v>90</v>
      </c>
      <c r="E143" s="5"/>
      <c r="F143" s="10">
        <f>F144</f>
        <v>508524.1</v>
      </c>
      <c r="G143" s="10">
        <f>G144</f>
        <v>274825.90000000002</v>
      </c>
    </row>
    <row r="144" spans="1:7" ht="47.25" x14ac:dyDescent="0.25">
      <c r="A144" s="12" t="s">
        <v>139</v>
      </c>
      <c r="B144" s="5" t="s">
        <v>30</v>
      </c>
      <c r="C144" s="5" t="s">
        <v>101</v>
      </c>
      <c r="D144" s="5" t="s">
        <v>140</v>
      </c>
      <c r="E144" s="5"/>
      <c r="F144" s="10">
        <f t="shared" ref="F144:G144" si="10">F147+F149+F151+F153+F155+F157+F160+F163+F165+F145</f>
        <v>508524.1</v>
      </c>
      <c r="G144" s="10">
        <f t="shared" si="10"/>
        <v>274825.90000000002</v>
      </c>
    </row>
    <row r="145" spans="1:7" ht="98.25" customHeight="1" x14ac:dyDescent="0.25">
      <c r="A145" s="12" t="s">
        <v>795</v>
      </c>
      <c r="B145" s="5" t="s">
        <v>30</v>
      </c>
      <c r="C145" s="5" t="s">
        <v>101</v>
      </c>
      <c r="D145" s="5" t="s">
        <v>825</v>
      </c>
      <c r="E145" s="5"/>
      <c r="F145" s="10">
        <f>F146</f>
        <v>161600</v>
      </c>
      <c r="G145" s="10">
        <f>G146</f>
        <v>157.69999999999999</v>
      </c>
    </row>
    <row r="146" spans="1:7" ht="47.25" customHeight="1" x14ac:dyDescent="0.25">
      <c r="A146" s="13" t="s">
        <v>83</v>
      </c>
      <c r="B146" s="5" t="s">
        <v>30</v>
      </c>
      <c r="C146" s="5" t="s">
        <v>101</v>
      </c>
      <c r="D146" s="5" t="s">
        <v>825</v>
      </c>
      <c r="E146" s="5" t="s">
        <v>84</v>
      </c>
      <c r="F146" s="10">
        <v>161600</v>
      </c>
      <c r="G146" s="10">
        <v>157.69999999999999</v>
      </c>
    </row>
    <row r="147" spans="1:7" ht="63" x14ac:dyDescent="0.25">
      <c r="A147" s="13" t="s">
        <v>141</v>
      </c>
      <c r="B147" s="5" t="s">
        <v>30</v>
      </c>
      <c r="C147" s="5" t="s">
        <v>101</v>
      </c>
      <c r="D147" s="5" t="s">
        <v>142</v>
      </c>
      <c r="E147" s="5"/>
      <c r="F147" s="10">
        <f>F148</f>
        <v>111.9</v>
      </c>
      <c r="G147" s="10">
        <f>G148</f>
        <v>111.9</v>
      </c>
    </row>
    <row r="148" spans="1:7" ht="47.25" x14ac:dyDescent="0.25">
      <c r="A148" s="13" t="s">
        <v>83</v>
      </c>
      <c r="B148" s="5" t="s">
        <v>30</v>
      </c>
      <c r="C148" s="5" t="s">
        <v>101</v>
      </c>
      <c r="D148" s="5" t="s">
        <v>142</v>
      </c>
      <c r="E148" s="5">
        <v>400</v>
      </c>
      <c r="F148" s="10">
        <v>111.9</v>
      </c>
      <c r="G148" s="11">
        <v>111.9</v>
      </c>
    </row>
    <row r="149" spans="1:7" ht="110.25" x14ac:dyDescent="0.25">
      <c r="A149" s="13" t="s">
        <v>143</v>
      </c>
      <c r="B149" s="5" t="s">
        <v>30</v>
      </c>
      <c r="C149" s="5" t="s">
        <v>101</v>
      </c>
      <c r="D149" s="5" t="s">
        <v>144</v>
      </c>
      <c r="E149" s="5"/>
      <c r="F149" s="10">
        <f>F150</f>
        <v>12500</v>
      </c>
      <c r="G149" s="10">
        <f>G150</f>
        <v>12500</v>
      </c>
    </row>
    <row r="150" spans="1:7" ht="47.25" x14ac:dyDescent="0.25">
      <c r="A150" s="13" t="s">
        <v>83</v>
      </c>
      <c r="B150" s="5" t="s">
        <v>30</v>
      </c>
      <c r="C150" s="5" t="s">
        <v>101</v>
      </c>
      <c r="D150" s="5" t="s">
        <v>144</v>
      </c>
      <c r="E150" s="5">
        <v>400</v>
      </c>
      <c r="F150" s="10">
        <v>12500</v>
      </c>
      <c r="G150" s="10">
        <v>12500</v>
      </c>
    </row>
    <row r="151" spans="1:7" ht="45" customHeight="1" x14ac:dyDescent="0.25">
      <c r="A151" s="13" t="s">
        <v>145</v>
      </c>
      <c r="B151" s="5" t="s">
        <v>30</v>
      </c>
      <c r="C151" s="5" t="s">
        <v>101</v>
      </c>
      <c r="D151" s="5" t="s">
        <v>146</v>
      </c>
      <c r="E151" s="5"/>
      <c r="F151" s="10">
        <f>F152</f>
        <v>323.39999999999998</v>
      </c>
      <c r="G151" s="10">
        <f>G152</f>
        <v>0</v>
      </c>
    </row>
    <row r="152" spans="1:7" ht="47.25" x14ac:dyDescent="0.25">
      <c r="A152" s="16" t="s">
        <v>18</v>
      </c>
      <c r="B152" s="5" t="s">
        <v>30</v>
      </c>
      <c r="C152" s="5" t="s">
        <v>101</v>
      </c>
      <c r="D152" s="5" t="s">
        <v>146</v>
      </c>
      <c r="E152" s="5" t="s">
        <v>47</v>
      </c>
      <c r="F152" s="10">
        <v>323.39999999999998</v>
      </c>
      <c r="G152" s="11">
        <v>0</v>
      </c>
    </row>
    <row r="153" spans="1:7" ht="141.75" x14ac:dyDescent="0.25">
      <c r="A153" s="16" t="s">
        <v>840</v>
      </c>
      <c r="B153" s="5" t="s">
        <v>30</v>
      </c>
      <c r="C153" s="5" t="s">
        <v>101</v>
      </c>
      <c r="D153" s="5" t="s">
        <v>147</v>
      </c>
      <c r="E153" s="5"/>
      <c r="F153" s="10">
        <f>F154</f>
        <v>3300</v>
      </c>
      <c r="G153" s="10">
        <f>G154</f>
        <v>3300</v>
      </c>
    </row>
    <row r="154" spans="1:7" ht="47.25" x14ac:dyDescent="0.25">
      <c r="A154" s="16" t="s">
        <v>83</v>
      </c>
      <c r="B154" s="5" t="s">
        <v>30</v>
      </c>
      <c r="C154" s="5" t="s">
        <v>101</v>
      </c>
      <c r="D154" s="5" t="s">
        <v>147</v>
      </c>
      <c r="E154" s="5">
        <v>400</v>
      </c>
      <c r="F154" s="10">
        <v>3300</v>
      </c>
      <c r="G154" s="11">
        <v>3300</v>
      </c>
    </row>
    <row r="155" spans="1:7" ht="38.25" customHeight="1" x14ac:dyDescent="0.25">
      <c r="A155" s="16" t="s">
        <v>148</v>
      </c>
      <c r="B155" s="5" t="s">
        <v>30</v>
      </c>
      <c r="C155" s="5" t="s">
        <v>101</v>
      </c>
      <c r="D155" s="5" t="s">
        <v>149</v>
      </c>
      <c r="E155" s="5"/>
      <c r="F155" s="10">
        <f>F156</f>
        <v>1312.6</v>
      </c>
      <c r="G155" s="10">
        <f>G156</f>
        <v>0</v>
      </c>
    </row>
    <row r="156" spans="1:7" ht="47.25" x14ac:dyDescent="0.25">
      <c r="A156" s="16" t="s">
        <v>18</v>
      </c>
      <c r="B156" s="5" t="s">
        <v>30</v>
      </c>
      <c r="C156" s="5" t="s">
        <v>101</v>
      </c>
      <c r="D156" s="5" t="s">
        <v>149</v>
      </c>
      <c r="E156" s="5" t="s">
        <v>47</v>
      </c>
      <c r="F156" s="10">
        <v>1312.6</v>
      </c>
      <c r="G156" s="11">
        <v>0</v>
      </c>
    </row>
    <row r="157" spans="1:7" ht="63" x14ac:dyDescent="0.25">
      <c r="A157" s="13" t="s">
        <v>150</v>
      </c>
      <c r="B157" s="5" t="s">
        <v>30</v>
      </c>
      <c r="C157" s="5" t="s">
        <v>101</v>
      </c>
      <c r="D157" s="5" t="s">
        <v>151</v>
      </c>
      <c r="E157" s="5"/>
      <c r="F157" s="10">
        <f>F158+F159</f>
        <v>31493.1</v>
      </c>
      <c r="G157" s="10">
        <f>G158+G159</f>
        <v>31493.1</v>
      </c>
    </row>
    <row r="158" spans="1:7" ht="47.25" x14ac:dyDescent="0.25">
      <c r="A158" s="16" t="s">
        <v>18</v>
      </c>
      <c r="B158" s="5" t="s">
        <v>30</v>
      </c>
      <c r="C158" s="5" t="s">
        <v>101</v>
      </c>
      <c r="D158" s="5" t="s">
        <v>151</v>
      </c>
      <c r="E158" s="5" t="s">
        <v>47</v>
      </c>
      <c r="F158" s="10">
        <v>2.1</v>
      </c>
      <c r="G158" s="10">
        <v>2.1</v>
      </c>
    </row>
    <row r="159" spans="1:7" ht="47.25" x14ac:dyDescent="0.25">
      <c r="A159" s="13" t="s">
        <v>83</v>
      </c>
      <c r="B159" s="5" t="s">
        <v>30</v>
      </c>
      <c r="C159" s="5" t="s">
        <v>101</v>
      </c>
      <c r="D159" s="5" t="s">
        <v>151</v>
      </c>
      <c r="E159" s="5">
        <v>400</v>
      </c>
      <c r="F159" s="10">
        <v>31491</v>
      </c>
      <c r="G159" s="11">
        <v>31491</v>
      </c>
    </row>
    <row r="160" spans="1:7" ht="94.5" x14ac:dyDescent="0.25">
      <c r="A160" s="13" t="s">
        <v>152</v>
      </c>
      <c r="B160" s="5" t="s">
        <v>30</v>
      </c>
      <c r="C160" s="5" t="s">
        <v>101</v>
      </c>
      <c r="D160" s="5" t="s">
        <v>153</v>
      </c>
      <c r="E160" s="5"/>
      <c r="F160" s="10">
        <f>F161+F162</f>
        <v>217035.40000000002</v>
      </c>
      <c r="G160" s="10">
        <f>G161+G162</f>
        <v>168259.1</v>
      </c>
    </row>
    <row r="161" spans="1:7" ht="47.25" x14ac:dyDescent="0.25">
      <c r="A161" s="16" t="s">
        <v>18</v>
      </c>
      <c r="B161" s="5" t="s">
        <v>30</v>
      </c>
      <c r="C161" s="5" t="s">
        <v>101</v>
      </c>
      <c r="D161" s="5" t="s">
        <v>153</v>
      </c>
      <c r="E161" s="5">
        <v>200</v>
      </c>
      <c r="F161" s="10">
        <v>162492.70000000001</v>
      </c>
      <c r="G161" s="11">
        <v>146792.70000000001</v>
      </c>
    </row>
    <row r="162" spans="1:7" ht="47.25" x14ac:dyDescent="0.25">
      <c r="A162" s="13" t="s">
        <v>83</v>
      </c>
      <c r="B162" s="5" t="s">
        <v>30</v>
      </c>
      <c r="C162" s="5" t="s">
        <v>101</v>
      </c>
      <c r="D162" s="5" t="s">
        <v>153</v>
      </c>
      <c r="E162" s="5" t="s">
        <v>84</v>
      </c>
      <c r="F162" s="10">
        <v>54542.7</v>
      </c>
      <c r="G162" s="11">
        <v>21466.400000000001</v>
      </c>
    </row>
    <row r="163" spans="1:7" ht="141.75" x14ac:dyDescent="0.25">
      <c r="A163" s="13" t="s">
        <v>154</v>
      </c>
      <c r="B163" s="5" t="s">
        <v>30</v>
      </c>
      <c r="C163" s="5" t="s">
        <v>101</v>
      </c>
      <c r="D163" s="5" t="s">
        <v>155</v>
      </c>
      <c r="E163" s="5"/>
      <c r="F163" s="10">
        <f>F164</f>
        <v>74024.600000000006</v>
      </c>
      <c r="G163" s="10">
        <f>G164</f>
        <v>54418.7</v>
      </c>
    </row>
    <row r="164" spans="1:7" ht="47.25" x14ac:dyDescent="0.25">
      <c r="A164" s="12" t="s">
        <v>18</v>
      </c>
      <c r="B164" s="5" t="s">
        <v>30</v>
      </c>
      <c r="C164" s="5" t="s">
        <v>101</v>
      </c>
      <c r="D164" s="5" t="s">
        <v>155</v>
      </c>
      <c r="E164" s="5">
        <v>200</v>
      </c>
      <c r="F164" s="10">
        <v>74024.600000000006</v>
      </c>
      <c r="G164" s="11">
        <v>54418.7</v>
      </c>
    </row>
    <row r="165" spans="1:7" ht="78.75" x14ac:dyDescent="0.25">
      <c r="A165" s="12" t="s">
        <v>156</v>
      </c>
      <c r="B165" s="5" t="s">
        <v>30</v>
      </c>
      <c r="C165" s="5" t="s">
        <v>101</v>
      </c>
      <c r="D165" s="5" t="s">
        <v>157</v>
      </c>
      <c r="E165" s="5"/>
      <c r="F165" s="10">
        <f>F166</f>
        <v>6823.1</v>
      </c>
      <c r="G165" s="10">
        <f>G166</f>
        <v>4585.3999999999996</v>
      </c>
    </row>
    <row r="166" spans="1:7" ht="47.25" x14ac:dyDescent="0.25">
      <c r="A166" s="12" t="s">
        <v>18</v>
      </c>
      <c r="B166" s="5" t="s">
        <v>30</v>
      </c>
      <c r="C166" s="5" t="s">
        <v>101</v>
      </c>
      <c r="D166" s="5" t="s">
        <v>157</v>
      </c>
      <c r="E166" s="5">
        <v>200</v>
      </c>
      <c r="F166" s="10">
        <v>6823.1</v>
      </c>
      <c r="G166" s="11">
        <v>4585.3999999999996</v>
      </c>
    </row>
    <row r="167" spans="1:7" ht="31.5" x14ac:dyDescent="0.25">
      <c r="A167" s="12" t="s">
        <v>158</v>
      </c>
      <c r="B167" s="5" t="s">
        <v>30</v>
      </c>
      <c r="C167" s="5" t="s">
        <v>159</v>
      </c>
      <c r="D167" s="5"/>
      <c r="E167" s="5"/>
      <c r="F167" s="10">
        <f>F168+F183</f>
        <v>29597.3</v>
      </c>
      <c r="G167" s="10">
        <f>G168+G183</f>
        <v>26990</v>
      </c>
    </row>
    <row r="168" spans="1:7" ht="63" x14ac:dyDescent="0.25">
      <c r="A168" s="12" t="s">
        <v>160</v>
      </c>
      <c r="B168" s="5" t="s">
        <v>30</v>
      </c>
      <c r="C168" s="5" t="s">
        <v>159</v>
      </c>
      <c r="D168" s="5" t="s">
        <v>161</v>
      </c>
      <c r="E168" s="5"/>
      <c r="F168" s="10">
        <f t="shared" ref="F168:G169" si="11">F169</f>
        <v>20561</v>
      </c>
      <c r="G168" s="10">
        <f t="shared" si="11"/>
        <v>17953.7</v>
      </c>
    </row>
    <row r="169" spans="1:7" ht="31.5" x14ac:dyDescent="0.25">
      <c r="A169" s="12" t="s">
        <v>89</v>
      </c>
      <c r="B169" s="5" t="s">
        <v>30</v>
      </c>
      <c r="C169" s="5" t="s">
        <v>159</v>
      </c>
      <c r="D169" s="5" t="s">
        <v>162</v>
      </c>
      <c r="E169" s="5"/>
      <c r="F169" s="10">
        <f t="shared" si="11"/>
        <v>20561</v>
      </c>
      <c r="G169" s="10">
        <f t="shared" si="11"/>
        <v>17953.7</v>
      </c>
    </row>
    <row r="170" spans="1:7" ht="47.25" x14ac:dyDescent="0.25">
      <c r="A170" s="12" t="s">
        <v>163</v>
      </c>
      <c r="B170" s="5" t="s">
        <v>30</v>
      </c>
      <c r="C170" s="5" t="s">
        <v>159</v>
      </c>
      <c r="D170" s="5" t="s">
        <v>164</v>
      </c>
      <c r="E170" s="5"/>
      <c r="F170" s="10">
        <f>F171+F173+F175+F179+F177+F181</f>
        <v>20561</v>
      </c>
      <c r="G170" s="10">
        <f>G171+G173+G175+G179+G177+G181</f>
        <v>17953.7</v>
      </c>
    </row>
    <row r="171" spans="1:7" ht="47.25" x14ac:dyDescent="0.25">
      <c r="A171" s="12" t="s">
        <v>165</v>
      </c>
      <c r="B171" s="5" t="s">
        <v>30</v>
      </c>
      <c r="C171" s="5" t="s">
        <v>159</v>
      </c>
      <c r="D171" s="5" t="s">
        <v>166</v>
      </c>
      <c r="E171" s="5"/>
      <c r="F171" s="10">
        <f>F172</f>
        <v>164</v>
      </c>
      <c r="G171" s="10">
        <f>G172</f>
        <v>164</v>
      </c>
    </row>
    <row r="172" spans="1:7" ht="47.25" x14ac:dyDescent="0.25">
      <c r="A172" s="12" t="s">
        <v>18</v>
      </c>
      <c r="B172" s="5" t="s">
        <v>30</v>
      </c>
      <c r="C172" s="5" t="s">
        <v>159</v>
      </c>
      <c r="D172" s="5" t="s">
        <v>166</v>
      </c>
      <c r="E172" s="5">
        <v>200</v>
      </c>
      <c r="F172" s="10">
        <v>164</v>
      </c>
      <c r="G172" s="10">
        <v>164</v>
      </c>
    </row>
    <row r="173" spans="1:7" ht="63" x14ac:dyDescent="0.25">
      <c r="A173" s="13" t="s">
        <v>167</v>
      </c>
      <c r="B173" s="5" t="s">
        <v>30</v>
      </c>
      <c r="C173" s="5" t="s">
        <v>159</v>
      </c>
      <c r="D173" s="5" t="s">
        <v>168</v>
      </c>
      <c r="E173" s="5"/>
      <c r="F173" s="10">
        <f>F174</f>
        <v>507.6</v>
      </c>
      <c r="G173" s="10">
        <f>G174</f>
        <v>507.6</v>
      </c>
    </row>
    <row r="174" spans="1:7" ht="47.25" x14ac:dyDescent="0.25">
      <c r="A174" s="12" t="s">
        <v>18</v>
      </c>
      <c r="B174" s="5" t="s">
        <v>30</v>
      </c>
      <c r="C174" s="5" t="s">
        <v>159</v>
      </c>
      <c r="D174" s="5" t="s">
        <v>168</v>
      </c>
      <c r="E174" s="5">
        <v>200</v>
      </c>
      <c r="F174" s="10">
        <v>507.6</v>
      </c>
      <c r="G174" s="10">
        <v>507.6</v>
      </c>
    </row>
    <row r="175" spans="1:7" ht="110.25" x14ac:dyDescent="0.25">
      <c r="A175" s="12" t="s">
        <v>169</v>
      </c>
      <c r="B175" s="5" t="s">
        <v>30</v>
      </c>
      <c r="C175" s="5" t="s">
        <v>159</v>
      </c>
      <c r="D175" s="5" t="s">
        <v>170</v>
      </c>
      <c r="E175" s="5"/>
      <c r="F175" s="10">
        <f>F176</f>
        <v>2568.1</v>
      </c>
      <c r="G175" s="10">
        <f>G176</f>
        <v>2568.1</v>
      </c>
    </row>
    <row r="176" spans="1:7" x14ac:dyDescent="0.25">
      <c r="A176" s="13" t="s">
        <v>39</v>
      </c>
      <c r="B176" s="5" t="s">
        <v>30</v>
      </c>
      <c r="C176" s="5" t="s">
        <v>159</v>
      </c>
      <c r="D176" s="5" t="s">
        <v>170</v>
      </c>
      <c r="E176" s="5" t="s">
        <v>171</v>
      </c>
      <c r="F176" s="10">
        <v>2568.1</v>
      </c>
      <c r="G176" s="10">
        <v>2568.1</v>
      </c>
    </row>
    <row r="177" spans="1:7" ht="101.25" customHeight="1" x14ac:dyDescent="0.25">
      <c r="A177" s="13" t="s">
        <v>796</v>
      </c>
      <c r="B177" s="5" t="s">
        <v>30</v>
      </c>
      <c r="C177" s="5" t="s">
        <v>159</v>
      </c>
      <c r="D177" s="5" t="s">
        <v>797</v>
      </c>
      <c r="E177" s="5"/>
      <c r="F177" s="10">
        <f>F178</f>
        <v>10000</v>
      </c>
      <c r="G177" s="10">
        <f>G178</f>
        <v>10000</v>
      </c>
    </row>
    <row r="178" spans="1:7" ht="21.75" customHeight="1" x14ac:dyDescent="0.25">
      <c r="A178" s="13" t="s">
        <v>39</v>
      </c>
      <c r="B178" s="5" t="s">
        <v>30</v>
      </c>
      <c r="C178" s="5" t="s">
        <v>159</v>
      </c>
      <c r="D178" s="5" t="s">
        <v>797</v>
      </c>
      <c r="E178" s="5" t="s">
        <v>171</v>
      </c>
      <c r="F178" s="10">
        <v>10000</v>
      </c>
      <c r="G178" s="10">
        <v>10000</v>
      </c>
    </row>
    <row r="179" spans="1:7" ht="212.25" customHeight="1" x14ac:dyDescent="0.25">
      <c r="A179" s="51" t="s">
        <v>172</v>
      </c>
      <c r="B179" s="5" t="s">
        <v>30</v>
      </c>
      <c r="C179" s="5" t="s">
        <v>159</v>
      </c>
      <c r="D179" s="5" t="s">
        <v>173</v>
      </c>
      <c r="E179" s="5"/>
      <c r="F179" s="10">
        <f>F180</f>
        <v>6000</v>
      </c>
      <c r="G179" s="10">
        <f>G180</f>
        <v>4000</v>
      </c>
    </row>
    <row r="180" spans="1:7" x14ac:dyDescent="0.25">
      <c r="A180" s="13" t="s">
        <v>39</v>
      </c>
      <c r="B180" s="5" t="s">
        <v>30</v>
      </c>
      <c r="C180" s="5" t="s">
        <v>159</v>
      </c>
      <c r="D180" s="5" t="s">
        <v>173</v>
      </c>
      <c r="E180" s="5">
        <v>800</v>
      </c>
      <c r="F180" s="10">
        <v>6000</v>
      </c>
      <c r="G180" s="11">
        <v>4000</v>
      </c>
    </row>
    <row r="181" spans="1:7" ht="192" customHeight="1" x14ac:dyDescent="0.25">
      <c r="A181" s="51" t="s">
        <v>798</v>
      </c>
      <c r="B181" s="20" t="s">
        <v>30</v>
      </c>
      <c r="C181" s="5" t="s">
        <v>159</v>
      </c>
      <c r="D181" s="5" t="s">
        <v>799</v>
      </c>
      <c r="E181" s="5"/>
      <c r="F181" s="10">
        <f>F182</f>
        <v>1321.3</v>
      </c>
      <c r="G181" s="10">
        <f>G182</f>
        <v>714</v>
      </c>
    </row>
    <row r="182" spans="1:7" ht="20.25" customHeight="1" x14ac:dyDescent="0.25">
      <c r="A182" s="13" t="s">
        <v>39</v>
      </c>
      <c r="B182" s="5" t="s">
        <v>30</v>
      </c>
      <c r="C182" s="5" t="s">
        <v>159</v>
      </c>
      <c r="D182" s="5" t="s">
        <v>799</v>
      </c>
      <c r="E182" s="5">
        <v>800</v>
      </c>
      <c r="F182" s="10">
        <v>1321.3</v>
      </c>
      <c r="G182" s="11">
        <v>714</v>
      </c>
    </row>
    <row r="183" spans="1:7" ht="78.75" x14ac:dyDescent="0.25">
      <c r="A183" s="13" t="s">
        <v>174</v>
      </c>
      <c r="B183" s="5" t="s">
        <v>30</v>
      </c>
      <c r="C183" s="5" t="s">
        <v>159</v>
      </c>
      <c r="D183" s="5" t="s">
        <v>175</v>
      </c>
      <c r="E183" s="5"/>
      <c r="F183" s="10">
        <f>F184</f>
        <v>9036.2999999999993</v>
      </c>
      <c r="G183" s="10">
        <f>G184</f>
        <v>9036.2999999999993</v>
      </c>
    </row>
    <row r="184" spans="1:7" ht="31.5" x14ac:dyDescent="0.25">
      <c r="A184" s="13" t="s">
        <v>89</v>
      </c>
      <c r="B184" s="5" t="s">
        <v>30</v>
      </c>
      <c r="C184" s="5" t="s">
        <v>159</v>
      </c>
      <c r="D184" s="5" t="s">
        <v>176</v>
      </c>
      <c r="E184" s="5"/>
      <c r="F184" s="10">
        <f>F185+F192</f>
        <v>9036.2999999999993</v>
      </c>
      <c r="G184" s="10">
        <f>G185+G192</f>
        <v>9036.2999999999993</v>
      </c>
    </row>
    <row r="185" spans="1:7" ht="54" customHeight="1" x14ac:dyDescent="0.25">
      <c r="A185" s="13" t="s">
        <v>177</v>
      </c>
      <c r="B185" s="5" t="s">
        <v>30</v>
      </c>
      <c r="C185" s="5" t="s">
        <v>159</v>
      </c>
      <c r="D185" s="5" t="s">
        <v>178</v>
      </c>
      <c r="E185" s="5"/>
      <c r="F185" s="10">
        <f>F186+F188+F190</f>
        <v>1726.2</v>
      </c>
      <c r="G185" s="10">
        <f>G186+G188+G190</f>
        <v>1726.2</v>
      </c>
    </row>
    <row r="186" spans="1:7" x14ac:dyDescent="0.25">
      <c r="A186" s="13" t="s">
        <v>179</v>
      </c>
      <c r="B186" s="5" t="s">
        <v>30</v>
      </c>
      <c r="C186" s="5" t="s">
        <v>159</v>
      </c>
      <c r="D186" s="5" t="s">
        <v>180</v>
      </c>
      <c r="E186" s="5"/>
      <c r="F186" s="10">
        <f>F187</f>
        <v>695.1</v>
      </c>
      <c r="G186" s="10">
        <f>G187</f>
        <v>695.1</v>
      </c>
    </row>
    <row r="187" spans="1:7" ht="47.25" x14ac:dyDescent="0.25">
      <c r="A187" s="13" t="s">
        <v>18</v>
      </c>
      <c r="B187" s="5" t="s">
        <v>30</v>
      </c>
      <c r="C187" s="5" t="s">
        <v>159</v>
      </c>
      <c r="D187" s="5" t="s">
        <v>180</v>
      </c>
      <c r="E187" s="5">
        <v>200</v>
      </c>
      <c r="F187" s="10">
        <v>695.1</v>
      </c>
      <c r="G187" s="10">
        <v>695.1</v>
      </c>
    </row>
    <row r="188" spans="1:7" ht="47.25" x14ac:dyDescent="0.25">
      <c r="A188" s="13" t="s">
        <v>181</v>
      </c>
      <c r="B188" s="5" t="s">
        <v>30</v>
      </c>
      <c r="C188" s="5" t="s">
        <v>159</v>
      </c>
      <c r="D188" s="5" t="s">
        <v>182</v>
      </c>
      <c r="E188" s="5"/>
      <c r="F188" s="10">
        <f>F189</f>
        <v>180</v>
      </c>
      <c r="G188" s="10">
        <f>G189</f>
        <v>180</v>
      </c>
    </row>
    <row r="189" spans="1:7" ht="47.25" x14ac:dyDescent="0.25">
      <c r="A189" s="13" t="s">
        <v>18</v>
      </c>
      <c r="B189" s="5" t="s">
        <v>30</v>
      </c>
      <c r="C189" s="5" t="s">
        <v>159</v>
      </c>
      <c r="D189" s="5" t="s">
        <v>182</v>
      </c>
      <c r="E189" s="5">
        <v>200</v>
      </c>
      <c r="F189" s="10">
        <v>180</v>
      </c>
      <c r="G189" s="10">
        <v>180</v>
      </c>
    </row>
    <row r="190" spans="1:7" ht="31.5" x14ac:dyDescent="0.25">
      <c r="A190" s="13" t="s">
        <v>183</v>
      </c>
      <c r="B190" s="5" t="s">
        <v>30</v>
      </c>
      <c r="C190" s="5" t="s">
        <v>159</v>
      </c>
      <c r="D190" s="5" t="s">
        <v>184</v>
      </c>
      <c r="E190" s="5"/>
      <c r="F190" s="10">
        <f>F191</f>
        <v>851.1</v>
      </c>
      <c r="G190" s="10">
        <f>G191</f>
        <v>851.1</v>
      </c>
    </row>
    <row r="191" spans="1:7" ht="47.25" x14ac:dyDescent="0.25">
      <c r="A191" s="13" t="s">
        <v>18</v>
      </c>
      <c r="B191" s="5" t="s">
        <v>30</v>
      </c>
      <c r="C191" s="5" t="s">
        <v>159</v>
      </c>
      <c r="D191" s="5" t="s">
        <v>184</v>
      </c>
      <c r="E191" s="5">
        <v>200</v>
      </c>
      <c r="F191" s="10">
        <v>851.1</v>
      </c>
      <c r="G191" s="10">
        <v>851.1</v>
      </c>
    </row>
    <row r="192" spans="1:7" ht="63" x14ac:dyDescent="0.25">
      <c r="A192" s="13" t="s">
        <v>185</v>
      </c>
      <c r="B192" s="5" t="s">
        <v>30</v>
      </c>
      <c r="C192" s="5" t="s">
        <v>159</v>
      </c>
      <c r="D192" s="5" t="s">
        <v>186</v>
      </c>
      <c r="E192" s="5"/>
      <c r="F192" s="10">
        <f>F193+F195</f>
        <v>7310.0999999999995</v>
      </c>
      <c r="G192" s="10">
        <f>G193+G195</f>
        <v>7310.0999999999995</v>
      </c>
    </row>
    <row r="193" spans="1:7" ht="78.75" x14ac:dyDescent="0.25">
      <c r="A193" s="13" t="s">
        <v>187</v>
      </c>
      <c r="B193" s="5" t="s">
        <v>30</v>
      </c>
      <c r="C193" s="5" t="s">
        <v>159</v>
      </c>
      <c r="D193" s="5" t="s">
        <v>188</v>
      </c>
      <c r="E193" s="5"/>
      <c r="F193" s="10">
        <f>F194</f>
        <v>3117.2</v>
      </c>
      <c r="G193" s="10">
        <f>G194</f>
        <v>3117.2</v>
      </c>
    </row>
    <row r="194" spans="1:7" ht="47.25" x14ac:dyDescent="0.25">
      <c r="A194" s="13" t="s">
        <v>18</v>
      </c>
      <c r="B194" s="5" t="s">
        <v>30</v>
      </c>
      <c r="C194" s="5" t="s">
        <v>159</v>
      </c>
      <c r="D194" s="5" t="s">
        <v>188</v>
      </c>
      <c r="E194" s="5">
        <v>200</v>
      </c>
      <c r="F194" s="10">
        <v>3117.2</v>
      </c>
      <c r="G194" s="10">
        <v>3117.2</v>
      </c>
    </row>
    <row r="195" spans="1:7" ht="49.5" customHeight="1" x14ac:dyDescent="0.25">
      <c r="A195" s="13" t="s">
        <v>189</v>
      </c>
      <c r="B195" s="5" t="s">
        <v>30</v>
      </c>
      <c r="C195" s="5" t="s">
        <v>159</v>
      </c>
      <c r="D195" s="5" t="s">
        <v>190</v>
      </c>
      <c r="E195" s="5"/>
      <c r="F195" s="10">
        <f>F196</f>
        <v>4192.8999999999996</v>
      </c>
      <c r="G195" s="10">
        <f>G196</f>
        <v>4192.8999999999996</v>
      </c>
    </row>
    <row r="196" spans="1:7" ht="47.25" x14ac:dyDescent="0.25">
      <c r="A196" s="13" t="s">
        <v>18</v>
      </c>
      <c r="B196" s="5" t="s">
        <v>30</v>
      </c>
      <c r="C196" s="5" t="s">
        <v>159</v>
      </c>
      <c r="D196" s="5" t="s">
        <v>190</v>
      </c>
      <c r="E196" s="5">
        <v>200</v>
      </c>
      <c r="F196" s="10">
        <v>4192.8999999999996</v>
      </c>
      <c r="G196" s="10">
        <v>4192.8999999999996</v>
      </c>
    </row>
    <row r="197" spans="1:7" x14ac:dyDescent="0.25">
      <c r="A197" s="13" t="s">
        <v>191</v>
      </c>
      <c r="B197" s="5" t="s">
        <v>30</v>
      </c>
      <c r="C197" s="5" t="s">
        <v>192</v>
      </c>
      <c r="D197" s="5"/>
      <c r="E197" s="5"/>
      <c r="F197" s="10">
        <f>F198+F208+F305+F334</f>
        <v>3268117.9</v>
      </c>
      <c r="G197" s="10">
        <f>G198+G208+G305+G334</f>
        <v>3063500.5</v>
      </c>
    </row>
    <row r="198" spans="1:7" x14ac:dyDescent="0.25">
      <c r="A198" s="13" t="s">
        <v>193</v>
      </c>
      <c r="B198" s="5" t="s">
        <v>30</v>
      </c>
      <c r="C198" s="5" t="s">
        <v>194</v>
      </c>
      <c r="D198" s="5"/>
      <c r="E198" s="5"/>
      <c r="F198" s="10">
        <f t="shared" ref="F198:G200" si="12">F199</f>
        <v>4502.8999999999996</v>
      </c>
      <c r="G198" s="10">
        <f t="shared" si="12"/>
        <v>3371.8</v>
      </c>
    </row>
    <row r="199" spans="1:7" ht="78.75" x14ac:dyDescent="0.25">
      <c r="A199" s="13" t="s">
        <v>195</v>
      </c>
      <c r="B199" s="5" t="s">
        <v>30</v>
      </c>
      <c r="C199" s="5" t="s">
        <v>194</v>
      </c>
      <c r="D199" s="5" t="s">
        <v>196</v>
      </c>
      <c r="E199" s="5"/>
      <c r="F199" s="10">
        <f t="shared" si="12"/>
        <v>4502.8999999999996</v>
      </c>
      <c r="G199" s="10">
        <f t="shared" si="12"/>
        <v>3371.8</v>
      </c>
    </row>
    <row r="200" spans="1:7" ht="31.5" x14ac:dyDescent="0.25">
      <c r="A200" s="13" t="s">
        <v>89</v>
      </c>
      <c r="B200" s="5" t="s">
        <v>30</v>
      </c>
      <c r="C200" s="5" t="s">
        <v>194</v>
      </c>
      <c r="D200" s="5" t="s">
        <v>197</v>
      </c>
      <c r="E200" s="5"/>
      <c r="F200" s="10">
        <f t="shared" si="12"/>
        <v>4502.8999999999996</v>
      </c>
      <c r="G200" s="10">
        <f t="shared" si="12"/>
        <v>3371.8</v>
      </c>
    </row>
    <row r="201" spans="1:7" ht="47.25" x14ac:dyDescent="0.25">
      <c r="A201" s="13" t="s">
        <v>198</v>
      </c>
      <c r="B201" s="5" t="s">
        <v>30</v>
      </c>
      <c r="C201" s="5" t="s">
        <v>194</v>
      </c>
      <c r="D201" s="5" t="s">
        <v>199</v>
      </c>
      <c r="E201" s="5"/>
      <c r="F201" s="10">
        <f t="shared" ref="F201:G201" si="13">F202+F204+F206</f>
        <v>4502.8999999999996</v>
      </c>
      <c r="G201" s="10">
        <f t="shared" si="13"/>
        <v>3371.8</v>
      </c>
    </row>
    <row r="202" spans="1:7" ht="35.25" customHeight="1" x14ac:dyDescent="0.25">
      <c r="A202" s="13" t="s">
        <v>200</v>
      </c>
      <c r="B202" s="5" t="s">
        <v>30</v>
      </c>
      <c r="C202" s="5" t="s">
        <v>194</v>
      </c>
      <c r="D202" s="5" t="s">
        <v>201</v>
      </c>
      <c r="E202" s="5"/>
      <c r="F202" s="10">
        <f>F203</f>
        <v>1087.3</v>
      </c>
      <c r="G202" s="10">
        <f>G203</f>
        <v>1087.3</v>
      </c>
    </row>
    <row r="203" spans="1:7" ht="47.25" x14ac:dyDescent="0.25">
      <c r="A203" s="13" t="s">
        <v>18</v>
      </c>
      <c r="B203" s="5" t="s">
        <v>30</v>
      </c>
      <c r="C203" s="5" t="s">
        <v>194</v>
      </c>
      <c r="D203" s="5" t="s">
        <v>201</v>
      </c>
      <c r="E203" s="5">
        <v>200</v>
      </c>
      <c r="F203" s="10">
        <v>1087.3</v>
      </c>
      <c r="G203" s="11">
        <v>1087.3</v>
      </c>
    </row>
    <row r="204" spans="1:7" ht="31.5" x14ac:dyDescent="0.25">
      <c r="A204" s="13" t="s">
        <v>202</v>
      </c>
      <c r="B204" s="5" t="s">
        <v>30</v>
      </c>
      <c r="C204" s="5" t="s">
        <v>194</v>
      </c>
      <c r="D204" s="5" t="s">
        <v>203</v>
      </c>
      <c r="E204" s="5"/>
      <c r="F204" s="10">
        <f>F205</f>
        <v>219.5</v>
      </c>
      <c r="G204" s="10">
        <f>G205</f>
        <v>219.5</v>
      </c>
    </row>
    <row r="205" spans="1:7" ht="47.25" x14ac:dyDescent="0.25">
      <c r="A205" s="13" t="s">
        <v>18</v>
      </c>
      <c r="B205" s="5" t="s">
        <v>30</v>
      </c>
      <c r="C205" s="5" t="s">
        <v>194</v>
      </c>
      <c r="D205" s="5" t="s">
        <v>203</v>
      </c>
      <c r="E205" s="5">
        <v>200</v>
      </c>
      <c r="F205" s="10">
        <v>219.5</v>
      </c>
      <c r="G205" s="10">
        <v>219.5</v>
      </c>
    </row>
    <row r="206" spans="1:7" ht="49.5" customHeight="1" x14ac:dyDescent="0.25">
      <c r="A206" s="13" t="s">
        <v>204</v>
      </c>
      <c r="B206" s="5" t="s">
        <v>30</v>
      </c>
      <c r="C206" s="5" t="s">
        <v>194</v>
      </c>
      <c r="D206" s="5" t="s">
        <v>205</v>
      </c>
      <c r="E206" s="5"/>
      <c r="F206" s="10">
        <f>F207</f>
        <v>3196.1</v>
      </c>
      <c r="G206" s="10">
        <f>G207</f>
        <v>2065</v>
      </c>
    </row>
    <row r="207" spans="1:7" ht="47.25" x14ac:dyDescent="0.25">
      <c r="A207" s="13" t="s">
        <v>18</v>
      </c>
      <c r="B207" s="5" t="s">
        <v>30</v>
      </c>
      <c r="C207" s="5" t="s">
        <v>194</v>
      </c>
      <c r="D207" s="5" t="s">
        <v>205</v>
      </c>
      <c r="E207" s="5">
        <v>200</v>
      </c>
      <c r="F207" s="10">
        <v>3196.1</v>
      </c>
      <c r="G207" s="11">
        <v>2065</v>
      </c>
    </row>
    <row r="208" spans="1:7" x14ac:dyDescent="0.25">
      <c r="A208" s="13" t="s">
        <v>206</v>
      </c>
      <c r="B208" s="5" t="s">
        <v>30</v>
      </c>
      <c r="C208" s="5" t="s">
        <v>207</v>
      </c>
      <c r="D208" s="5"/>
      <c r="E208" s="5"/>
      <c r="F208" s="10">
        <f>F209+F212</f>
        <v>2734641.3</v>
      </c>
      <c r="G208" s="10">
        <f>G209+G212</f>
        <v>2550946.6</v>
      </c>
    </row>
    <row r="209" spans="1:7" x14ac:dyDescent="0.25">
      <c r="A209" s="16" t="s">
        <v>11</v>
      </c>
      <c r="B209" s="5" t="s">
        <v>30</v>
      </c>
      <c r="C209" s="5" t="s">
        <v>207</v>
      </c>
      <c r="D209" s="5" t="s">
        <v>12</v>
      </c>
      <c r="E209" s="5"/>
      <c r="F209" s="10">
        <f t="shared" ref="F209:G210" si="14">F210</f>
        <v>9837</v>
      </c>
      <c r="G209" s="10">
        <f t="shared" si="14"/>
        <v>9837</v>
      </c>
    </row>
    <row r="210" spans="1:7" ht="31.5" x14ac:dyDescent="0.25">
      <c r="A210" s="16" t="s">
        <v>208</v>
      </c>
      <c r="B210" s="5" t="s">
        <v>30</v>
      </c>
      <c r="C210" s="5" t="s">
        <v>207</v>
      </c>
      <c r="D210" s="5" t="s">
        <v>209</v>
      </c>
      <c r="E210" s="21"/>
      <c r="F210" s="10">
        <f t="shared" si="14"/>
        <v>9837</v>
      </c>
      <c r="G210" s="10">
        <f t="shared" si="14"/>
        <v>9837</v>
      </c>
    </row>
    <row r="211" spans="1:7" ht="47.25" x14ac:dyDescent="0.25">
      <c r="A211" s="13" t="s">
        <v>18</v>
      </c>
      <c r="B211" s="5" t="s">
        <v>30</v>
      </c>
      <c r="C211" s="5" t="s">
        <v>207</v>
      </c>
      <c r="D211" s="5" t="s">
        <v>209</v>
      </c>
      <c r="E211" s="5" t="s">
        <v>47</v>
      </c>
      <c r="F211" s="10">
        <v>9837</v>
      </c>
      <c r="G211" s="10">
        <v>9837</v>
      </c>
    </row>
    <row r="212" spans="1:7" ht="78.75" x14ac:dyDescent="0.25">
      <c r="A212" s="13" t="s">
        <v>195</v>
      </c>
      <c r="B212" s="5" t="s">
        <v>30</v>
      </c>
      <c r="C212" s="5" t="s">
        <v>207</v>
      </c>
      <c r="D212" s="5" t="s">
        <v>196</v>
      </c>
      <c r="E212" s="5"/>
      <c r="F212" s="10">
        <f>F213+F217</f>
        <v>2724804.3</v>
      </c>
      <c r="G212" s="10">
        <f>G213+G217</f>
        <v>2541109.6</v>
      </c>
    </row>
    <row r="213" spans="1:7" x14ac:dyDescent="0.25">
      <c r="A213" s="13" t="s">
        <v>102</v>
      </c>
      <c r="B213" s="5" t="s">
        <v>30</v>
      </c>
      <c r="C213" s="5" t="s">
        <v>207</v>
      </c>
      <c r="D213" s="5" t="s">
        <v>210</v>
      </c>
      <c r="E213" s="5"/>
      <c r="F213" s="10">
        <f t="shared" ref="F213:G215" si="15">F214</f>
        <v>218414.4</v>
      </c>
      <c r="G213" s="10">
        <f t="shared" si="15"/>
        <v>217100.5</v>
      </c>
    </row>
    <row r="214" spans="1:7" ht="47.25" x14ac:dyDescent="0.25">
      <c r="A214" s="13" t="s">
        <v>841</v>
      </c>
      <c r="B214" s="5" t="s">
        <v>30</v>
      </c>
      <c r="C214" s="5" t="s">
        <v>207</v>
      </c>
      <c r="D214" s="5" t="s">
        <v>211</v>
      </c>
      <c r="E214" s="5"/>
      <c r="F214" s="10">
        <f t="shared" si="15"/>
        <v>218414.4</v>
      </c>
      <c r="G214" s="10">
        <f t="shared" si="15"/>
        <v>217100.5</v>
      </c>
    </row>
    <row r="215" spans="1:7" ht="31.5" x14ac:dyDescent="0.25">
      <c r="A215" s="13" t="s">
        <v>212</v>
      </c>
      <c r="B215" s="5" t="s">
        <v>30</v>
      </c>
      <c r="C215" s="5" t="s">
        <v>207</v>
      </c>
      <c r="D215" s="5" t="s">
        <v>213</v>
      </c>
      <c r="E215" s="5"/>
      <c r="F215" s="10">
        <f t="shared" si="15"/>
        <v>218414.4</v>
      </c>
      <c r="G215" s="10">
        <f t="shared" si="15"/>
        <v>217100.5</v>
      </c>
    </row>
    <row r="216" spans="1:7" ht="47.25" x14ac:dyDescent="0.25">
      <c r="A216" s="13" t="s">
        <v>83</v>
      </c>
      <c r="B216" s="5" t="s">
        <v>30</v>
      </c>
      <c r="C216" s="5" t="s">
        <v>207</v>
      </c>
      <c r="D216" s="5" t="s">
        <v>213</v>
      </c>
      <c r="E216" s="5" t="s">
        <v>84</v>
      </c>
      <c r="F216" s="10">
        <v>218414.4</v>
      </c>
      <c r="G216" s="11">
        <v>217100.5</v>
      </c>
    </row>
    <row r="217" spans="1:7" ht="31.5" x14ac:dyDescent="0.25">
      <c r="A217" s="13" t="s">
        <v>89</v>
      </c>
      <c r="B217" s="5" t="s">
        <v>30</v>
      </c>
      <c r="C217" s="5" t="s">
        <v>207</v>
      </c>
      <c r="D217" s="5" t="s">
        <v>197</v>
      </c>
      <c r="E217" s="5"/>
      <c r="F217" s="10">
        <f>F218</f>
        <v>2506389.9</v>
      </c>
      <c r="G217" s="10">
        <f>G218</f>
        <v>2324009.1</v>
      </c>
    </row>
    <row r="218" spans="1:7" ht="47.25" x14ac:dyDescent="0.25">
      <c r="A218" s="13" t="s">
        <v>214</v>
      </c>
      <c r="B218" s="5" t="s">
        <v>30</v>
      </c>
      <c r="C218" s="5" t="s">
        <v>207</v>
      </c>
      <c r="D218" s="5" t="s">
        <v>215</v>
      </c>
      <c r="E218" s="5"/>
      <c r="F218" s="10">
        <f t="shared" ref="F218:G218" si="16">F222+F225+F227+F229+F231+F233+F237+F239+F241+F245+F247+F249+F251+F253+F255+F257+F259+F261+F263+F265+F267+F269+F271+F273+F275+F277+F279+F281+F283+F285+F287+F289+F291+F293+F295+F297+F299+F301+F303+F219+F235+F243</f>
        <v>2506389.9</v>
      </c>
      <c r="G218" s="10">
        <f t="shared" si="16"/>
        <v>2324009.1</v>
      </c>
    </row>
    <row r="219" spans="1:7" ht="78.75" x14ac:dyDescent="0.25">
      <c r="A219" s="51" t="s">
        <v>808</v>
      </c>
      <c r="B219" s="20" t="s">
        <v>30</v>
      </c>
      <c r="C219" s="19" t="s">
        <v>207</v>
      </c>
      <c r="D219" s="20" t="s">
        <v>809</v>
      </c>
      <c r="E219" s="5"/>
      <c r="F219" s="10">
        <f>F220+F221</f>
        <v>1781.3000000000002</v>
      </c>
      <c r="G219" s="10">
        <f>G220+G221</f>
        <v>1781.3000000000002</v>
      </c>
    </row>
    <row r="220" spans="1:7" ht="47.25" x14ac:dyDescent="0.25">
      <c r="A220" s="13" t="s">
        <v>18</v>
      </c>
      <c r="B220" s="5" t="s">
        <v>30</v>
      </c>
      <c r="C220" s="5" t="s">
        <v>207</v>
      </c>
      <c r="D220" s="5" t="s">
        <v>809</v>
      </c>
      <c r="E220" s="5" t="s">
        <v>47</v>
      </c>
      <c r="F220" s="10">
        <v>8.4</v>
      </c>
      <c r="G220" s="10">
        <v>8.4</v>
      </c>
    </row>
    <row r="221" spans="1:7" ht="47.25" x14ac:dyDescent="0.25">
      <c r="A221" s="13" t="s">
        <v>83</v>
      </c>
      <c r="B221" s="5" t="s">
        <v>30</v>
      </c>
      <c r="C221" s="5" t="s">
        <v>207</v>
      </c>
      <c r="D221" s="5" t="s">
        <v>809</v>
      </c>
      <c r="E221" s="5">
        <v>400</v>
      </c>
      <c r="F221" s="10">
        <v>1772.9</v>
      </c>
      <c r="G221" s="10">
        <v>1772.9</v>
      </c>
    </row>
    <row r="222" spans="1:7" ht="94.5" x14ac:dyDescent="0.25">
      <c r="A222" s="13" t="s">
        <v>216</v>
      </c>
      <c r="B222" s="5" t="s">
        <v>30</v>
      </c>
      <c r="C222" s="5" t="s">
        <v>207</v>
      </c>
      <c r="D222" s="5" t="s">
        <v>217</v>
      </c>
      <c r="E222" s="5"/>
      <c r="F222" s="10">
        <f>F223+F224</f>
        <v>8067.5</v>
      </c>
      <c r="G222" s="10">
        <f>G223+G224</f>
        <v>7175.3</v>
      </c>
    </row>
    <row r="223" spans="1:7" ht="47.25" x14ac:dyDescent="0.25">
      <c r="A223" s="13" t="s">
        <v>18</v>
      </c>
      <c r="B223" s="5" t="s">
        <v>30</v>
      </c>
      <c r="C223" s="5" t="s">
        <v>207</v>
      </c>
      <c r="D223" s="5" t="s">
        <v>217</v>
      </c>
      <c r="E223" s="5" t="s">
        <v>47</v>
      </c>
      <c r="F223" s="10">
        <v>0.2</v>
      </c>
      <c r="G223" s="10">
        <v>0.2</v>
      </c>
    </row>
    <row r="224" spans="1:7" ht="47.25" x14ac:dyDescent="0.25">
      <c r="A224" s="13" t="s">
        <v>83</v>
      </c>
      <c r="B224" s="5" t="s">
        <v>30</v>
      </c>
      <c r="C224" s="5" t="s">
        <v>207</v>
      </c>
      <c r="D224" s="5" t="s">
        <v>217</v>
      </c>
      <c r="E224" s="5">
        <v>400</v>
      </c>
      <c r="F224" s="10">
        <v>8067.3</v>
      </c>
      <c r="G224" s="11">
        <v>7175.1</v>
      </c>
    </row>
    <row r="225" spans="1:7" ht="31.5" x14ac:dyDescent="0.25">
      <c r="A225" s="13" t="s">
        <v>218</v>
      </c>
      <c r="B225" s="5" t="s">
        <v>30</v>
      </c>
      <c r="C225" s="5" t="s">
        <v>207</v>
      </c>
      <c r="D225" s="5" t="s">
        <v>219</v>
      </c>
      <c r="E225" s="5"/>
      <c r="F225" s="10">
        <f>F226</f>
        <v>14587.8</v>
      </c>
      <c r="G225" s="10">
        <f>G226</f>
        <v>0</v>
      </c>
    </row>
    <row r="226" spans="1:7" ht="47.25" x14ac:dyDescent="0.25">
      <c r="A226" s="13" t="s">
        <v>18</v>
      </c>
      <c r="B226" s="5" t="s">
        <v>30</v>
      </c>
      <c r="C226" s="5" t="s">
        <v>207</v>
      </c>
      <c r="D226" s="5" t="s">
        <v>219</v>
      </c>
      <c r="E226" s="5">
        <v>200</v>
      </c>
      <c r="F226" s="10">
        <v>14587.8</v>
      </c>
      <c r="G226" s="11">
        <v>0</v>
      </c>
    </row>
    <row r="227" spans="1:7" ht="31.5" x14ac:dyDescent="0.25">
      <c r="A227" s="13" t="s">
        <v>220</v>
      </c>
      <c r="B227" s="5" t="s">
        <v>30</v>
      </c>
      <c r="C227" s="5" t="s">
        <v>207</v>
      </c>
      <c r="D227" s="5" t="s">
        <v>221</v>
      </c>
      <c r="E227" s="5"/>
      <c r="F227" s="10">
        <f>F228</f>
        <v>150</v>
      </c>
      <c r="G227" s="10">
        <f t="shared" ref="G227" si="17">G228</f>
        <v>150</v>
      </c>
    </row>
    <row r="228" spans="1:7" ht="47.25" x14ac:dyDescent="0.25">
      <c r="A228" s="13" t="s">
        <v>83</v>
      </c>
      <c r="B228" s="5" t="s">
        <v>30</v>
      </c>
      <c r="C228" s="5" t="s">
        <v>207</v>
      </c>
      <c r="D228" s="5" t="s">
        <v>221</v>
      </c>
      <c r="E228" s="5">
        <v>400</v>
      </c>
      <c r="F228" s="10">
        <v>150</v>
      </c>
      <c r="G228" s="11">
        <v>150</v>
      </c>
    </row>
    <row r="229" spans="1:7" ht="94.5" x14ac:dyDescent="0.25">
      <c r="A229" s="50" t="s">
        <v>760</v>
      </c>
      <c r="B229" s="5" t="s">
        <v>30</v>
      </c>
      <c r="C229" s="5" t="s">
        <v>207</v>
      </c>
      <c r="D229" s="5" t="s">
        <v>222</v>
      </c>
      <c r="E229" s="5"/>
      <c r="F229" s="10">
        <f>F230</f>
        <v>75</v>
      </c>
      <c r="G229" s="10">
        <f>G230</f>
        <v>75</v>
      </c>
    </row>
    <row r="230" spans="1:7" ht="47.25" x14ac:dyDescent="0.25">
      <c r="A230" s="13" t="s">
        <v>18</v>
      </c>
      <c r="B230" s="5" t="s">
        <v>30</v>
      </c>
      <c r="C230" s="5" t="s">
        <v>207</v>
      </c>
      <c r="D230" s="5" t="s">
        <v>222</v>
      </c>
      <c r="E230" s="5" t="s">
        <v>47</v>
      </c>
      <c r="F230" s="10">
        <v>75</v>
      </c>
      <c r="G230" s="10">
        <v>75</v>
      </c>
    </row>
    <row r="231" spans="1:7" ht="78.75" x14ac:dyDescent="0.25">
      <c r="A231" s="50" t="s">
        <v>223</v>
      </c>
      <c r="B231" s="5" t="s">
        <v>30</v>
      </c>
      <c r="C231" s="5" t="s">
        <v>207</v>
      </c>
      <c r="D231" s="5" t="s">
        <v>224</v>
      </c>
      <c r="E231" s="5"/>
      <c r="F231" s="10">
        <f>F232</f>
        <v>11.3</v>
      </c>
      <c r="G231" s="10">
        <f>G232</f>
        <v>11.3</v>
      </c>
    </row>
    <row r="232" spans="1:7" ht="47.25" x14ac:dyDescent="0.25">
      <c r="A232" s="13" t="s">
        <v>18</v>
      </c>
      <c r="B232" s="5" t="s">
        <v>30</v>
      </c>
      <c r="C232" s="5" t="s">
        <v>207</v>
      </c>
      <c r="D232" s="5" t="s">
        <v>224</v>
      </c>
      <c r="E232" s="5" t="s">
        <v>47</v>
      </c>
      <c r="F232" s="10">
        <v>11.3</v>
      </c>
      <c r="G232" s="10">
        <v>11.3</v>
      </c>
    </row>
    <row r="233" spans="1:7" ht="110.25" x14ac:dyDescent="0.25">
      <c r="A233" s="50" t="s">
        <v>225</v>
      </c>
      <c r="B233" s="5" t="s">
        <v>30</v>
      </c>
      <c r="C233" s="5" t="s">
        <v>207</v>
      </c>
      <c r="D233" s="5" t="s">
        <v>226</v>
      </c>
      <c r="E233" s="5"/>
      <c r="F233" s="10">
        <f>F234</f>
        <v>1188.5999999999999</v>
      </c>
      <c r="G233" s="10">
        <f>G234</f>
        <v>1188.5999999999999</v>
      </c>
    </row>
    <row r="234" spans="1:7" ht="51.75" customHeight="1" x14ac:dyDescent="0.25">
      <c r="A234" s="13" t="s">
        <v>18</v>
      </c>
      <c r="B234" s="5" t="s">
        <v>30</v>
      </c>
      <c r="C234" s="5" t="s">
        <v>207</v>
      </c>
      <c r="D234" s="5" t="s">
        <v>226</v>
      </c>
      <c r="E234" s="5" t="s">
        <v>47</v>
      </c>
      <c r="F234" s="10">
        <v>1188.5999999999999</v>
      </c>
      <c r="G234" s="11">
        <v>1188.5999999999999</v>
      </c>
    </row>
    <row r="235" spans="1:7" ht="66.75" customHeight="1" x14ac:dyDescent="0.25">
      <c r="A235" s="51" t="s">
        <v>832</v>
      </c>
      <c r="B235" s="22" t="s">
        <v>30</v>
      </c>
      <c r="C235" s="22" t="s">
        <v>207</v>
      </c>
      <c r="D235" s="22" t="s">
        <v>810</v>
      </c>
      <c r="E235" s="5"/>
      <c r="F235" s="10">
        <f>F236</f>
        <v>1145.7</v>
      </c>
      <c r="G235" s="11">
        <f>G236</f>
        <v>0</v>
      </c>
    </row>
    <row r="236" spans="1:7" ht="48.75" customHeight="1" x14ac:dyDescent="0.25">
      <c r="A236" s="13" t="s">
        <v>18</v>
      </c>
      <c r="B236" s="5" t="s">
        <v>30</v>
      </c>
      <c r="C236" s="5" t="s">
        <v>207</v>
      </c>
      <c r="D236" s="5" t="s">
        <v>810</v>
      </c>
      <c r="E236" s="5" t="s">
        <v>47</v>
      </c>
      <c r="F236" s="10">
        <v>1145.7</v>
      </c>
      <c r="G236" s="11">
        <v>0</v>
      </c>
    </row>
    <row r="237" spans="1:7" ht="90" customHeight="1" x14ac:dyDescent="0.25">
      <c r="A237" s="50" t="s">
        <v>227</v>
      </c>
      <c r="B237" s="5" t="s">
        <v>30</v>
      </c>
      <c r="C237" s="5" t="s">
        <v>207</v>
      </c>
      <c r="D237" s="5" t="s">
        <v>228</v>
      </c>
      <c r="E237" s="5"/>
      <c r="F237" s="10">
        <f>F238</f>
        <v>232700</v>
      </c>
      <c r="G237" s="10">
        <f>G238</f>
        <v>232700</v>
      </c>
    </row>
    <row r="238" spans="1:7" ht="47.25" x14ac:dyDescent="0.25">
      <c r="A238" s="13" t="s">
        <v>83</v>
      </c>
      <c r="B238" s="5" t="s">
        <v>30</v>
      </c>
      <c r="C238" s="5" t="s">
        <v>207</v>
      </c>
      <c r="D238" s="5" t="s">
        <v>228</v>
      </c>
      <c r="E238" s="5" t="s">
        <v>84</v>
      </c>
      <c r="F238" s="10">
        <v>232700</v>
      </c>
      <c r="G238" s="10">
        <v>232700</v>
      </c>
    </row>
    <row r="239" spans="1:7" ht="126" x14ac:dyDescent="0.25">
      <c r="A239" s="52" t="s">
        <v>229</v>
      </c>
      <c r="B239" s="5" t="s">
        <v>30</v>
      </c>
      <c r="C239" s="5" t="s">
        <v>207</v>
      </c>
      <c r="D239" s="5" t="s">
        <v>230</v>
      </c>
      <c r="E239" s="5"/>
      <c r="F239" s="10">
        <f>F240</f>
        <v>1600000</v>
      </c>
      <c r="G239" s="10">
        <f>G240</f>
        <v>1600000</v>
      </c>
    </row>
    <row r="240" spans="1:7" x14ac:dyDescent="0.25">
      <c r="A240" s="13" t="s">
        <v>39</v>
      </c>
      <c r="B240" s="5" t="s">
        <v>30</v>
      </c>
      <c r="C240" s="5" t="s">
        <v>207</v>
      </c>
      <c r="D240" s="5" t="s">
        <v>230</v>
      </c>
      <c r="E240" s="5" t="s">
        <v>171</v>
      </c>
      <c r="F240" s="10">
        <v>1600000</v>
      </c>
      <c r="G240" s="11">
        <v>1600000</v>
      </c>
    </row>
    <row r="241" spans="1:7" ht="94.5" x14ac:dyDescent="0.25">
      <c r="A241" s="13" t="s">
        <v>231</v>
      </c>
      <c r="B241" s="5" t="s">
        <v>30</v>
      </c>
      <c r="C241" s="5" t="s">
        <v>207</v>
      </c>
      <c r="D241" s="5" t="s">
        <v>232</v>
      </c>
      <c r="E241" s="5"/>
      <c r="F241" s="10">
        <f t="shared" ref="F241:G241" si="18">F242</f>
        <v>10000</v>
      </c>
      <c r="G241" s="10">
        <f t="shared" si="18"/>
        <v>10000</v>
      </c>
    </row>
    <row r="242" spans="1:7" ht="47.25" x14ac:dyDescent="0.25">
      <c r="A242" s="13" t="s">
        <v>83</v>
      </c>
      <c r="B242" s="5" t="s">
        <v>30</v>
      </c>
      <c r="C242" s="5" t="s">
        <v>207</v>
      </c>
      <c r="D242" s="5" t="s">
        <v>232</v>
      </c>
      <c r="E242" s="5" t="s">
        <v>84</v>
      </c>
      <c r="F242" s="10">
        <v>10000</v>
      </c>
      <c r="G242" s="11">
        <v>10000</v>
      </c>
    </row>
    <row r="243" spans="1:7" ht="98.25" customHeight="1" x14ac:dyDescent="0.25">
      <c r="A243" s="51" t="s">
        <v>811</v>
      </c>
      <c r="B243" s="22" t="s">
        <v>30</v>
      </c>
      <c r="C243" s="22" t="s">
        <v>207</v>
      </c>
      <c r="D243" s="22" t="s">
        <v>812</v>
      </c>
      <c r="E243" s="5"/>
      <c r="F243" s="10">
        <f>F244</f>
        <v>151400</v>
      </c>
      <c r="G243" s="11">
        <f>G244</f>
        <v>142731</v>
      </c>
    </row>
    <row r="244" spans="1:7" ht="47.25" x14ac:dyDescent="0.25">
      <c r="A244" s="13" t="s">
        <v>83</v>
      </c>
      <c r="B244" s="5" t="s">
        <v>30</v>
      </c>
      <c r="C244" s="5" t="s">
        <v>207</v>
      </c>
      <c r="D244" s="5" t="s">
        <v>812</v>
      </c>
      <c r="E244" s="5" t="s">
        <v>84</v>
      </c>
      <c r="F244" s="10">
        <v>151400</v>
      </c>
      <c r="G244" s="11">
        <v>142731</v>
      </c>
    </row>
    <row r="245" spans="1:7" ht="110.25" x14ac:dyDescent="0.25">
      <c r="A245" s="13" t="s">
        <v>233</v>
      </c>
      <c r="B245" s="5" t="s">
        <v>30</v>
      </c>
      <c r="C245" s="5" t="s">
        <v>207</v>
      </c>
      <c r="D245" s="5" t="s">
        <v>234</v>
      </c>
      <c r="E245" s="5"/>
      <c r="F245" s="10">
        <f>F246</f>
        <v>16249.9</v>
      </c>
      <c r="G245" s="10">
        <f>G246</f>
        <v>16249.9</v>
      </c>
    </row>
    <row r="246" spans="1:7" ht="47.25" x14ac:dyDescent="0.25">
      <c r="A246" s="13" t="s">
        <v>18</v>
      </c>
      <c r="B246" s="5" t="s">
        <v>30</v>
      </c>
      <c r="C246" s="5" t="s">
        <v>207</v>
      </c>
      <c r="D246" s="5" t="s">
        <v>234</v>
      </c>
      <c r="E246" s="5" t="s">
        <v>47</v>
      </c>
      <c r="F246" s="10">
        <v>16249.9</v>
      </c>
      <c r="G246" s="11">
        <v>16249.9</v>
      </c>
    </row>
    <row r="247" spans="1:7" ht="110.25" x14ac:dyDescent="0.25">
      <c r="A247" s="50" t="s">
        <v>842</v>
      </c>
      <c r="B247" s="5" t="s">
        <v>30</v>
      </c>
      <c r="C247" s="5" t="s">
        <v>207</v>
      </c>
      <c r="D247" s="5" t="s">
        <v>235</v>
      </c>
      <c r="E247" s="5"/>
      <c r="F247" s="10">
        <f>F248</f>
        <v>26441.599999999999</v>
      </c>
      <c r="G247" s="10">
        <f>G248</f>
        <v>26441.599999999999</v>
      </c>
    </row>
    <row r="248" spans="1:7" ht="47.25" x14ac:dyDescent="0.25">
      <c r="A248" s="13" t="s">
        <v>83</v>
      </c>
      <c r="B248" s="5" t="s">
        <v>30</v>
      </c>
      <c r="C248" s="5" t="s">
        <v>207</v>
      </c>
      <c r="D248" s="5" t="s">
        <v>235</v>
      </c>
      <c r="E248" s="5" t="s">
        <v>84</v>
      </c>
      <c r="F248" s="10">
        <v>26441.599999999999</v>
      </c>
      <c r="G248" s="11">
        <v>26441.599999999999</v>
      </c>
    </row>
    <row r="249" spans="1:7" ht="110.25" x14ac:dyDescent="0.25">
      <c r="A249" s="50" t="s">
        <v>843</v>
      </c>
      <c r="B249" s="5" t="s">
        <v>30</v>
      </c>
      <c r="C249" s="5" t="s">
        <v>207</v>
      </c>
      <c r="D249" s="5" t="s">
        <v>236</v>
      </c>
      <c r="E249" s="5"/>
      <c r="F249" s="10">
        <f>F250</f>
        <v>17100</v>
      </c>
      <c r="G249" s="10">
        <f>G250</f>
        <v>17100</v>
      </c>
    </row>
    <row r="250" spans="1:7" ht="47.25" x14ac:dyDescent="0.25">
      <c r="A250" s="13" t="s">
        <v>83</v>
      </c>
      <c r="B250" s="5" t="s">
        <v>30</v>
      </c>
      <c r="C250" s="5" t="s">
        <v>207</v>
      </c>
      <c r="D250" s="5" t="s">
        <v>236</v>
      </c>
      <c r="E250" s="5" t="s">
        <v>84</v>
      </c>
      <c r="F250" s="10">
        <v>17100</v>
      </c>
      <c r="G250" s="11">
        <v>17100</v>
      </c>
    </row>
    <row r="251" spans="1:7" ht="116.25" customHeight="1" x14ac:dyDescent="0.25">
      <c r="A251" s="50" t="s">
        <v>844</v>
      </c>
      <c r="B251" s="5" t="s">
        <v>30</v>
      </c>
      <c r="C251" s="5" t="s">
        <v>207</v>
      </c>
      <c r="D251" s="5" t="s">
        <v>237</v>
      </c>
      <c r="E251" s="5"/>
      <c r="F251" s="10">
        <f>F252</f>
        <v>22050</v>
      </c>
      <c r="G251" s="10">
        <f>G252</f>
        <v>22050</v>
      </c>
    </row>
    <row r="252" spans="1:7" ht="47.25" x14ac:dyDescent="0.25">
      <c r="A252" s="13" t="s">
        <v>83</v>
      </c>
      <c r="B252" s="5" t="s">
        <v>30</v>
      </c>
      <c r="C252" s="5" t="s">
        <v>207</v>
      </c>
      <c r="D252" s="5" t="s">
        <v>237</v>
      </c>
      <c r="E252" s="5" t="s">
        <v>84</v>
      </c>
      <c r="F252" s="10">
        <v>22050</v>
      </c>
      <c r="G252" s="11">
        <v>22050</v>
      </c>
    </row>
    <row r="253" spans="1:7" ht="31.5" x14ac:dyDescent="0.25">
      <c r="A253" s="13" t="s">
        <v>238</v>
      </c>
      <c r="B253" s="5" t="s">
        <v>30</v>
      </c>
      <c r="C253" s="5" t="s">
        <v>207</v>
      </c>
      <c r="D253" s="5" t="s">
        <v>239</v>
      </c>
      <c r="E253" s="5"/>
      <c r="F253" s="10">
        <f>F254</f>
        <v>7449.1</v>
      </c>
      <c r="G253" s="10">
        <f>G254</f>
        <v>0</v>
      </c>
    </row>
    <row r="254" spans="1:7" ht="47.25" x14ac:dyDescent="0.25">
      <c r="A254" s="13" t="s">
        <v>18</v>
      </c>
      <c r="B254" s="5" t="s">
        <v>30</v>
      </c>
      <c r="C254" s="5" t="s">
        <v>207</v>
      </c>
      <c r="D254" s="5" t="s">
        <v>239</v>
      </c>
      <c r="E254" s="5">
        <v>200</v>
      </c>
      <c r="F254" s="10">
        <v>7449.1</v>
      </c>
      <c r="G254" s="11">
        <v>0</v>
      </c>
    </row>
    <row r="255" spans="1:7" ht="126" x14ac:dyDescent="0.25">
      <c r="A255" s="13" t="s">
        <v>240</v>
      </c>
      <c r="B255" s="5" t="s">
        <v>30</v>
      </c>
      <c r="C255" s="5" t="s">
        <v>207</v>
      </c>
      <c r="D255" s="5" t="s">
        <v>241</v>
      </c>
      <c r="E255" s="5"/>
      <c r="F255" s="10">
        <f>F256</f>
        <v>54870.7</v>
      </c>
      <c r="G255" s="10">
        <f>G256</f>
        <v>2434</v>
      </c>
    </row>
    <row r="256" spans="1:7" ht="49.5" customHeight="1" x14ac:dyDescent="0.25">
      <c r="A256" s="13" t="s">
        <v>83</v>
      </c>
      <c r="B256" s="5" t="s">
        <v>30</v>
      </c>
      <c r="C256" s="5" t="s">
        <v>207</v>
      </c>
      <c r="D256" s="5" t="s">
        <v>241</v>
      </c>
      <c r="E256" s="5">
        <v>400</v>
      </c>
      <c r="F256" s="10">
        <v>54870.7</v>
      </c>
      <c r="G256" s="11">
        <v>2434</v>
      </c>
    </row>
    <row r="257" spans="1:7" ht="63" x14ac:dyDescent="0.25">
      <c r="A257" s="13" t="s">
        <v>242</v>
      </c>
      <c r="B257" s="5" t="s">
        <v>30</v>
      </c>
      <c r="C257" s="5" t="s">
        <v>207</v>
      </c>
      <c r="D257" s="5" t="s">
        <v>243</v>
      </c>
      <c r="E257" s="5"/>
      <c r="F257" s="10">
        <f>F258</f>
        <v>19700.3</v>
      </c>
      <c r="G257" s="10">
        <f>G258</f>
        <v>19700.3</v>
      </c>
    </row>
    <row r="258" spans="1:7" ht="47.25" x14ac:dyDescent="0.25">
      <c r="A258" s="13" t="s">
        <v>18</v>
      </c>
      <c r="B258" s="5" t="s">
        <v>30</v>
      </c>
      <c r="C258" s="5" t="s">
        <v>207</v>
      </c>
      <c r="D258" s="5" t="s">
        <v>243</v>
      </c>
      <c r="E258" s="5">
        <v>200</v>
      </c>
      <c r="F258" s="10">
        <v>19700.3</v>
      </c>
      <c r="G258" s="11">
        <v>19700.3</v>
      </c>
    </row>
    <row r="259" spans="1:7" ht="72.75" customHeight="1" x14ac:dyDescent="0.25">
      <c r="A259" s="13" t="s">
        <v>244</v>
      </c>
      <c r="B259" s="5" t="s">
        <v>30</v>
      </c>
      <c r="C259" s="5" t="s">
        <v>207</v>
      </c>
      <c r="D259" s="5" t="s">
        <v>245</v>
      </c>
      <c r="E259" s="5"/>
      <c r="F259" s="10">
        <f>F260</f>
        <v>48369.9</v>
      </c>
      <c r="G259" s="10">
        <f>G260</f>
        <v>48369.9</v>
      </c>
    </row>
    <row r="260" spans="1:7" ht="47.25" x14ac:dyDescent="0.25">
      <c r="A260" s="13" t="s">
        <v>18</v>
      </c>
      <c r="B260" s="5" t="s">
        <v>30</v>
      </c>
      <c r="C260" s="5" t="s">
        <v>207</v>
      </c>
      <c r="D260" s="5" t="s">
        <v>245</v>
      </c>
      <c r="E260" s="5">
        <v>200</v>
      </c>
      <c r="F260" s="10">
        <v>48369.9</v>
      </c>
      <c r="G260" s="11">
        <v>48369.9</v>
      </c>
    </row>
    <row r="261" spans="1:7" ht="110.25" x14ac:dyDescent="0.25">
      <c r="A261" s="13" t="s">
        <v>845</v>
      </c>
      <c r="B261" s="5" t="s">
        <v>30</v>
      </c>
      <c r="C261" s="5" t="s">
        <v>207</v>
      </c>
      <c r="D261" s="5" t="s">
        <v>246</v>
      </c>
      <c r="E261" s="5"/>
      <c r="F261" s="10">
        <f>F262</f>
        <v>9182.7999999999993</v>
      </c>
      <c r="G261" s="10">
        <f>G262</f>
        <v>8969.2000000000007</v>
      </c>
    </row>
    <row r="262" spans="1:7" ht="47.25" x14ac:dyDescent="0.25">
      <c r="A262" s="13" t="s">
        <v>83</v>
      </c>
      <c r="B262" s="5" t="s">
        <v>30</v>
      </c>
      <c r="C262" s="5" t="s">
        <v>207</v>
      </c>
      <c r="D262" s="5" t="s">
        <v>246</v>
      </c>
      <c r="E262" s="5" t="s">
        <v>84</v>
      </c>
      <c r="F262" s="10">
        <v>9182.7999999999993</v>
      </c>
      <c r="G262" s="11">
        <v>8969.2000000000007</v>
      </c>
    </row>
    <row r="263" spans="1:7" ht="78.75" x14ac:dyDescent="0.25">
      <c r="A263" s="13" t="s">
        <v>247</v>
      </c>
      <c r="B263" s="5" t="s">
        <v>30</v>
      </c>
      <c r="C263" s="5" t="s">
        <v>207</v>
      </c>
      <c r="D263" s="5" t="s">
        <v>248</v>
      </c>
      <c r="E263" s="5"/>
      <c r="F263" s="10">
        <f>F264</f>
        <v>12131.1</v>
      </c>
      <c r="G263" s="10">
        <f>G264</f>
        <v>12131.1</v>
      </c>
    </row>
    <row r="264" spans="1:7" ht="47.25" x14ac:dyDescent="0.25">
      <c r="A264" s="13" t="s">
        <v>18</v>
      </c>
      <c r="B264" s="5" t="s">
        <v>30</v>
      </c>
      <c r="C264" s="5" t="s">
        <v>207</v>
      </c>
      <c r="D264" s="5" t="s">
        <v>248</v>
      </c>
      <c r="E264" s="5" t="s">
        <v>47</v>
      </c>
      <c r="F264" s="10">
        <v>12131.1</v>
      </c>
      <c r="G264" s="11">
        <v>12131.1</v>
      </c>
    </row>
    <row r="265" spans="1:7" ht="78.75" x14ac:dyDescent="0.25">
      <c r="A265" s="13" t="s">
        <v>249</v>
      </c>
      <c r="B265" s="5" t="s">
        <v>30</v>
      </c>
      <c r="C265" s="5" t="s">
        <v>207</v>
      </c>
      <c r="D265" s="5" t="s">
        <v>250</v>
      </c>
      <c r="E265" s="5"/>
      <c r="F265" s="10">
        <f>F266</f>
        <v>2341.9</v>
      </c>
      <c r="G265" s="10">
        <f>G266</f>
        <v>2341.9</v>
      </c>
    </row>
    <row r="266" spans="1:7" ht="47.25" x14ac:dyDescent="0.25">
      <c r="A266" s="13" t="s">
        <v>18</v>
      </c>
      <c r="B266" s="5" t="s">
        <v>30</v>
      </c>
      <c r="C266" s="5" t="s">
        <v>207</v>
      </c>
      <c r="D266" s="5" t="s">
        <v>250</v>
      </c>
      <c r="E266" s="5" t="s">
        <v>47</v>
      </c>
      <c r="F266" s="10">
        <v>2341.9</v>
      </c>
      <c r="G266" s="11">
        <v>2341.9</v>
      </c>
    </row>
    <row r="267" spans="1:7" ht="78.75" x14ac:dyDescent="0.25">
      <c r="A267" s="13" t="s">
        <v>251</v>
      </c>
      <c r="B267" s="5" t="s">
        <v>30</v>
      </c>
      <c r="C267" s="5" t="s">
        <v>207</v>
      </c>
      <c r="D267" s="5" t="s">
        <v>252</v>
      </c>
      <c r="E267" s="5"/>
      <c r="F267" s="10">
        <f>F268</f>
        <v>2315.6</v>
      </c>
      <c r="G267" s="10">
        <f>G268</f>
        <v>1280.0999999999999</v>
      </c>
    </row>
    <row r="268" spans="1:7" ht="47.25" x14ac:dyDescent="0.25">
      <c r="A268" s="13" t="s">
        <v>18</v>
      </c>
      <c r="B268" s="5" t="s">
        <v>30</v>
      </c>
      <c r="C268" s="5" t="s">
        <v>207</v>
      </c>
      <c r="D268" s="5" t="s">
        <v>252</v>
      </c>
      <c r="E268" s="5" t="s">
        <v>47</v>
      </c>
      <c r="F268" s="10">
        <v>2315.6</v>
      </c>
      <c r="G268" s="11">
        <v>1280.0999999999999</v>
      </c>
    </row>
    <row r="269" spans="1:7" ht="94.5" x14ac:dyDescent="0.25">
      <c r="A269" s="13" t="s">
        <v>253</v>
      </c>
      <c r="B269" s="5" t="s">
        <v>30</v>
      </c>
      <c r="C269" s="5" t="s">
        <v>207</v>
      </c>
      <c r="D269" s="5" t="s">
        <v>254</v>
      </c>
      <c r="E269" s="5"/>
      <c r="F269" s="10">
        <f>F270</f>
        <v>5218.5</v>
      </c>
      <c r="G269" s="10">
        <f>G270</f>
        <v>5217.3999999999996</v>
      </c>
    </row>
    <row r="270" spans="1:7" ht="47.25" x14ac:dyDescent="0.25">
      <c r="A270" s="13" t="s">
        <v>18</v>
      </c>
      <c r="B270" s="5" t="s">
        <v>30</v>
      </c>
      <c r="C270" s="5" t="s">
        <v>207</v>
      </c>
      <c r="D270" s="5" t="s">
        <v>254</v>
      </c>
      <c r="E270" s="5" t="s">
        <v>47</v>
      </c>
      <c r="F270" s="10">
        <v>5218.5</v>
      </c>
      <c r="G270" s="11">
        <v>5217.3999999999996</v>
      </c>
    </row>
    <row r="271" spans="1:7" ht="63" x14ac:dyDescent="0.25">
      <c r="A271" s="13" t="s">
        <v>255</v>
      </c>
      <c r="B271" s="5" t="s">
        <v>30</v>
      </c>
      <c r="C271" s="5" t="s">
        <v>207</v>
      </c>
      <c r="D271" s="5" t="s">
        <v>256</v>
      </c>
      <c r="E271" s="5"/>
      <c r="F271" s="10">
        <f>F272</f>
        <v>1752.5</v>
      </c>
      <c r="G271" s="10">
        <f>G272</f>
        <v>1752.5</v>
      </c>
    </row>
    <row r="272" spans="1:7" ht="47.25" x14ac:dyDescent="0.25">
      <c r="A272" s="13" t="s">
        <v>18</v>
      </c>
      <c r="B272" s="5" t="s">
        <v>30</v>
      </c>
      <c r="C272" s="5" t="s">
        <v>207</v>
      </c>
      <c r="D272" s="5" t="s">
        <v>256</v>
      </c>
      <c r="E272" s="5" t="s">
        <v>47</v>
      </c>
      <c r="F272" s="10">
        <v>1752.5</v>
      </c>
      <c r="G272" s="11">
        <v>1752.5</v>
      </c>
    </row>
    <row r="273" spans="1:7" ht="78.75" x14ac:dyDescent="0.25">
      <c r="A273" s="13" t="s">
        <v>257</v>
      </c>
      <c r="B273" s="5" t="s">
        <v>30</v>
      </c>
      <c r="C273" s="5" t="s">
        <v>207</v>
      </c>
      <c r="D273" s="5" t="s">
        <v>258</v>
      </c>
      <c r="E273" s="5"/>
      <c r="F273" s="10">
        <f>F274</f>
        <v>212.9</v>
      </c>
      <c r="G273" s="10">
        <f>G274</f>
        <v>212.9</v>
      </c>
    </row>
    <row r="274" spans="1:7" ht="47.25" x14ac:dyDescent="0.25">
      <c r="A274" s="13" t="s">
        <v>18</v>
      </c>
      <c r="B274" s="5" t="s">
        <v>30</v>
      </c>
      <c r="C274" s="5" t="s">
        <v>207</v>
      </c>
      <c r="D274" s="5" t="s">
        <v>258</v>
      </c>
      <c r="E274" s="5" t="s">
        <v>47</v>
      </c>
      <c r="F274" s="10">
        <v>212.9</v>
      </c>
      <c r="G274" s="11">
        <v>212.9</v>
      </c>
    </row>
    <row r="275" spans="1:7" ht="78.75" x14ac:dyDescent="0.25">
      <c r="A275" s="13" t="s">
        <v>259</v>
      </c>
      <c r="B275" s="5" t="s">
        <v>30</v>
      </c>
      <c r="C275" s="5" t="s">
        <v>207</v>
      </c>
      <c r="D275" s="5" t="s">
        <v>260</v>
      </c>
      <c r="E275" s="5"/>
      <c r="F275" s="10">
        <f>F276</f>
        <v>24066.2</v>
      </c>
      <c r="G275" s="10">
        <f>G276</f>
        <v>24066.2</v>
      </c>
    </row>
    <row r="276" spans="1:7" ht="47.25" x14ac:dyDescent="0.25">
      <c r="A276" s="13" t="s">
        <v>18</v>
      </c>
      <c r="B276" s="5" t="s">
        <v>30</v>
      </c>
      <c r="C276" s="5" t="s">
        <v>207</v>
      </c>
      <c r="D276" s="5" t="s">
        <v>260</v>
      </c>
      <c r="E276" s="5" t="s">
        <v>47</v>
      </c>
      <c r="F276" s="10">
        <v>24066.2</v>
      </c>
      <c r="G276" s="11">
        <v>24066.2</v>
      </c>
    </row>
    <row r="277" spans="1:7" ht="63" x14ac:dyDescent="0.25">
      <c r="A277" s="13" t="s">
        <v>261</v>
      </c>
      <c r="B277" s="5" t="s">
        <v>30</v>
      </c>
      <c r="C277" s="5" t="s">
        <v>207</v>
      </c>
      <c r="D277" s="5" t="s">
        <v>262</v>
      </c>
      <c r="E277" s="5"/>
      <c r="F277" s="10">
        <f>F278</f>
        <v>40628.300000000003</v>
      </c>
      <c r="G277" s="10">
        <f>G278</f>
        <v>40628.300000000003</v>
      </c>
    </row>
    <row r="278" spans="1:7" ht="47.25" x14ac:dyDescent="0.25">
      <c r="A278" s="13" t="s">
        <v>18</v>
      </c>
      <c r="B278" s="5" t="s">
        <v>30</v>
      </c>
      <c r="C278" s="5" t="s">
        <v>207</v>
      </c>
      <c r="D278" s="5" t="s">
        <v>262</v>
      </c>
      <c r="E278" s="5" t="s">
        <v>47</v>
      </c>
      <c r="F278" s="10">
        <v>40628.300000000003</v>
      </c>
      <c r="G278" s="11">
        <v>40628.300000000003</v>
      </c>
    </row>
    <row r="279" spans="1:7" ht="63" x14ac:dyDescent="0.25">
      <c r="A279" s="13" t="s">
        <v>263</v>
      </c>
      <c r="B279" s="5" t="s">
        <v>30</v>
      </c>
      <c r="C279" s="5" t="s">
        <v>207</v>
      </c>
      <c r="D279" s="5" t="s">
        <v>264</v>
      </c>
      <c r="E279" s="5"/>
      <c r="F279" s="10">
        <f>F280</f>
        <v>4942.1000000000004</v>
      </c>
      <c r="G279" s="10">
        <f>G280</f>
        <v>4942.1000000000004</v>
      </c>
    </row>
    <row r="280" spans="1:7" ht="47.25" x14ac:dyDescent="0.25">
      <c r="A280" s="13" t="s">
        <v>18</v>
      </c>
      <c r="B280" s="5" t="s">
        <v>30</v>
      </c>
      <c r="C280" s="5" t="s">
        <v>207</v>
      </c>
      <c r="D280" s="5" t="s">
        <v>264</v>
      </c>
      <c r="E280" s="5" t="s">
        <v>47</v>
      </c>
      <c r="F280" s="10">
        <v>4942.1000000000004</v>
      </c>
      <c r="G280" s="11">
        <v>4942.1000000000004</v>
      </c>
    </row>
    <row r="281" spans="1:7" ht="63" x14ac:dyDescent="0.25">
      <c r="A281" s="13" t="s">
        <v>265</v>
      </c>
      <c r="B281" s="5" t="s">
        <v>30</v>
      </c>
      <c r="C281" s="5" t="s">
        <v>207</v>
      </c>
      <c r="D281" s="5" t="s">
        <v>266</v>
      </c>
      <c r="E281" s="5"/>
      <c r="F281" s="10">
        <f>F282</f>
        <v>15434.5</v>
      </c>
      <c r="G281" s="10">
        <f>G282</f>
        <v>1970.1</v>
      </c>
    </row>
    <row r="282" spans="1:7" ht="47.25" x14ac:dyDescent="0.25">
      <c r="A282" s="13" t="s">
        <v>18</v>
      </c>
      <c r="B282" s="5" t="s">
        <v>30</v>
      </c>
      <c r="C282" s="5" t="s">
        <v>207</v>
      </c>
      <c r="D282" s="5" t="s">
        <v>266</v>
      </c>
      <c r="E282" s="5" t="s">
        <v>47</v>
      </c>
      <c r="F282" s="10">
        <v>15434.5</v>
      </c>
      <c r="G282" s="11">
        <v>1970.1</v>
      </c>
    </row>
    <row r="283" spans="1:7" ht="126" x14ac:dyDescent="0.25">
      <c r="A283" s="52" t="s">
        <v>846</v>
      </c>
      <c r="B283" s="5" t="s">
        <v>30</v>
      </c>
      <c r="C283" s="5" t="s">
        <v>207</v>
      </c>
      <c r="D283" s="5" t="s">
        <v>267</v>
      </c>
      <c r="E283" s="5"/>
      <c r="F283" s="10">
        <f>F284</f>
        <v>35631.300000000003</v>
      </c>
      <c r="G283" s="10">
        <f>G284</f>
        <v>10060</v>
      </c>
    </row>
    <row r="284" spans="1:7" ht="51.75" customHeight="1" x14ac:dyDescent="0.25">
      <c r="A284" s="13" t="s">
        <v>83</v>
      </c>
      <c r="B284" s="5" t="s">
        <v>30</v>
      </c>
      <c r="C284" s="5" t="s">
        <v>207</v>
      </c>
      <c r="D284" s="5" t="s">
        <v>267</v>
      </c>
      <c r="E284" s="5" t="s">
        <v>84</v>
      </c>
      <c r="F284" s="10">
        <v>35631.300000000003</v>
      </c>
      <c r="G284" s="11">
        <v>10060</v>
      </c>
    </row>
    <row r="285" spans="1:7" ht="78.75" x14ac:dyDescent="0.25">
      <c r="A285" s="50" t="s">
        <v>833</v>
      </c>
      <c r="B285" s="5" t="s">
        <v>30</v>
      </c>
      <c r="C285" s="5" t="s">
        <v>207</v>
      </c>
      <c r="D285" s="5" t="s">
        <v>268</v>
      </c>
      <c r="E285" s="5"/>
      <c r="F285" s="10">
        <f>F286</f>
        <v>46364</v>
      </c>
      <c r="G285" s="10">
        <f>G286</f>
        <v>27117.7</v>
      </c>
    </row>
    <row r="286" spans="1:7" ht="47.25" x14ac:dyDescent="0.25">
      <c r="A286" s="13" t="s">
        <v>83</v>
      </c>
      <c r="B286" s="5" t="s">
        <v>30</v>
      </c>
      <c r="C286" s="5" t="s">
        <v>207</v>
      </c>
      <c r="D286" s="5" t="s">
        <v>268</v>
      </c>
      <c r="E286" s="5" t="s">
        <v>84</v>
      </c>
      <c r="F286" s="10">
        <v>46364</v>
      </c>
      <c r="G286" s="11">
        <v>27117.7</v>
      </c>
    </row>
    <row r="287" spans="1:7" ht="63" x14ac:dyDescent="0.25">
      <c r="A287" s="50" t="s">
        <v>269</v>
      </c>
      <c r="B287" s="5" t="s">
        <v>30</v>
      </c>
      <c r="C287" s="5" t="s">
        <v>207</v>
      </c>
      <c r="D287" s="5" t="s">
        <v>270</v>
      </c>
      <c r="E287" s="5"/>
      <c r="F287" s="10">
        <f>F288</f>
        <v>9511.9</v>
      </c>
      <c r="G287" s="10">
        <f>G288</f>
        <v>668.7</v>
      </c>
    </row>
    <row r="288" spans="1:7" ht="47.25" x14ac:dyDescent="0.25">
      <c r="A288" s="13" t="s">
        <v>83</v>
      </c>
      <c r="B288" s="5" t="s">
        <v>30</v>
      </c>
      <c r="C288" s="5" t="s">
        <v>207</v>
      </c>
      <c r="D288" s="5" t="s">
        <v>270</v>
      </c>
      <c r="E288" s="5" t="s">
        <v>84</v>
      </c>
      <c r="F288" s="10">
        <v>9511.9</v>
      </c>
      <c r="G288" s="11">
        <v>668.7</v>
      </c>
    </row>
    <row r="289" spans="1:7" ht="94.5" x14ac:dyDescent="0.25">
      <c r="A289" s="50" t="s">
        <v>271</v>
      </c>
      <c r="B289" s="5" t="s">
        <v>30</v>
      </c>
      <c r="C289" s="5" t="s">
        <v>207</v>
      </c>
      <c r="D289" s="5" t="s">
        <v>272</v>
      </c>
      <c r="E289" s="5"/>
      <c r="F289" s="10">
        <f>F290</f>
        <v>40681.5</v>
      </c>
      <c r="G289" s="10">
        <f>G290</f>
        <v>12204.4</v>
      </c>
    </row>
    <row r="290" spans="1:7" ht="47.25" x14ac:dyDescent="0.25">
      <c r="A290" s="13" t="s">
        <v>83</v>
      </c>
      <c r="B290" s="5" t="s">
        <v>30</v>
      </c>
      <c r="C290" s="5" t="s">
        <v>207</v>
      </c>
      <c r="D290" s="5" t="s">
        <v>272</v>
      </c>
      <c r="E290" s="5" t="s">
        <v>84</v>
      </c>
      <c r="F290" s="10">
        <v>40681.5</v>
      </c>
      <c r="G290" s="11">
        <v>12204.4</v>
      </c>
    </row>
    <row r="291" spans="1:7" ht="63" customHeight="1" x14ac:dyDescent="0.25">
      <c r="A291" s="13" t="s">
        <v>273</v>
      </c>
      <c r="B291" s="5" t="s">
        <v>30</v>
      </c>
      <c r="C291" s="5" t="s">
        <v>207</v>
      </c>
      <c r="D291" s="5" t="s">
        <v>274</v>
      </c>
      <c r="E291" s="5"/>
      <c r="F291" s="10">
        <f>F292</f>
        <v>19602.900000000001</v>
      </c>
      <c r="G291" s="10">
        <f>G292</f>
        <v>19255.099999999999</v>
      </c>
    </row>
    <row r="292" spans="1:7" ht="47.25" x14ac:dyDescent="0.25">
      <c r="A292" s="13" t="s">
        <v>18</v>
      </c>
      <c r="B292" s="5" t="s">
        <v>30</v>
      </c>
      <c r="C292" s="5" t="s">
        <v>207</v>
      </c>
      <c r="D292" s="5" t="s">
        <v>274</v>
      </c>
      <c r="E292" s="5" t="s">
        <v>47</v>
      </c>
      <c r="F292" s="10">
        <v>19602.900000000001</v>
      </c>
      <c r="G292" s="11">
        <v>19255.099999999999</v>
      </c>
    </row>
    <row r="293" spans="1:7" ht="47.25" x14ac:dyDescent="0.25">
      <c r="A293" s="50" t="s">
        <v>275</v>
      </c>
      <c r="B293" s="5" t="s">
        <v>30</v>
      </c>
      <c r="C293" s="5" t="s">
        <v>207</v>
      </c>
      <c r="D293" s="5" t="s">
        <v>276</v>
      </c>
      <c r="E293" s="5"/>
      <c r="F293" s="10">
        <f>F294</f>
        <v>598.1</v>
      </c>
      <c r="G293" s="10">
        <f>G294</f>
        <v>598.1</v>
      </c>
    </row>
    <row r="294" spans="1:7" ht="47.25" x14ac:dyDescent="0.25">
      <c r="A294" s="13" t="s">
        <v>18</v>
      </c>
      <c r="B294" s="5" t="s">
        <v>30</v>
      </c>
      <c r="C294" s="5" t="s">
        <v>207</v>
      </c>
      <c r="D294" s="5" t="s">
        <v>276</v>
      </c>
      <c r="E294" s="5" t="s">
        <v>47</v>
      </c>
      <c r="F294" s="10">
        <v>598.1</v>
      </c>
      <c r="G294" s="11">
        <v>598.1</v>
      </c>
    </row>
    <row r="295" spans="1:7" ht="47.25" x14ac:dyDescent="0.25">
      <c r="A295" s="50" t="s">
        <v>277</v>
      </c>
      <c r="B295" s="5" t="s">
        <v>30</v>
      </c>
      <c r="C295" s="5" t="s">
        <v>207</v>
      </c>
      <c r="D295" s="5" t="s">
        <v>278</v>
      </c>
      <c r="E295" s="5"/>
      <c r="F295" s="10">
        <f>F296</f>
        <v>274.10000000000002</v>
      </c>
      <c r="G295" s="10">
        <f>G296</f>
        <v>274.10000000000002</v>
      </c>
    </row>
    <row r="296" spans="1:7" ht="47.25" x14ac:dyDescent="0.25">
      <c r="A296" s="13" t="s">
        <v>18</v>
      </c>
      <c r="B296" s="5" t="s">
        <v>30</v>
      </c>
      <c r="C296" s="5" t="s">
        <v>207</v>
      </c>
      <c r="D296" s="5" t="s">
        <v>278</v>
      </c>
      <c r="E296" s="5" t="s">
        <v>47</v>
      </c>
      <c r="F296" s="10">
        <v>274.10000000000002</v>
      </c>
      <c r="G296" s="10">
        <v>274.10000000000002</v>
      </c>
    </row>
    <row r="297" spans="1:7" ht="63" x14ac:dyDescent="0.25">
      <c r="A297" s="50" t="s">
        <v>279</v>
      </c>
      <c r="B297" s="5" t="s">
        <v>30</v>
      </c>
      <c r="C297" s="5" t="s">
        <v>207</v>
      </c>
      <c r="D297" s="5" t="s">
        <v>280</v>
      </c>
      <c r="E297" s="5"/>
      <c r="F297" s="10">
        <f>F298</f>
        <v>577.79999999999995</v>
      </c>
      <c r="G297" s="10">
        <f>G298</f>
        <v>577.79999999999995</v>
      </c>
    </row>
    <row r="298" spans="1:7" ht="47.25" x14ac:dyDescent="0.25">
      <c r="A298" s="13" t="s">
        <v>18</v>
      </c>
      <c r="B298" s="5" t="s">
        <v>30</v>
      </c>
      <c r="C298" s="5" t="s">
        <v>207</v>
      </c>
      <c r="D298" s="5" t="s">
        <v>280</v>
      </c>
      <c r="E298" s="5" t="s">
        <v>47</v>
      </c>
      <c r="F298" s="10">
        <v>577.79999999999995</v>
      </c>
      <c r="G298" s="10">
        <v>577.79999999999995</v>
      </c>
    </row>
    <row r="299" spans="1:7" ht="78.75" x14ac:dyDescent="0.25">
      <c r="A299" s="50" t="s">
        <v>281</v>
      </c>
      <c r="B299" s="5" t="s">
        <v>30</v>
      </c>
      <c r="C299" s="5" t="s">
        <v>207</v>
      </c>
      <c r="D299" s="5" t="s">
        <v>282</v>
      </c>
      <c r="E299" s="5"/>
      <c r="F299" s="10">
        <f>F300</f>
        <v>575.20000000000005</v>
      </c>
      <c r="G299" s="10">
        <f>G300</f>
        <v>575.20000000000005</v>
      </c>
    </row>
    <row r="300" spans="1:7" ht="47.25" x14ac:dyDescent="0.25">
      <c r="A300" s="13" t="s">
        <v>18</v>
      </c>
      <c r="B300" s="5" t="s">
        <v>30</v>
      </c>
      <c r="C300" s="5" t="s">
        <v>207</v>
      </c>
      <c r="D300" s="5" t="s">
        <v>282</v>
      </c>
      <c r="E300" s="5" t="s">
        <v>47</v>
      </c>
      <c r="F300" s="10">
        <v>575.20000000000005</v>
      </c>
      <c r="G300" s="10">
        <v>575.20000000000005</v>
      </c>
    </row>
    <row r="301" spans="1:7" ht="78.75" x14ac:dyDescent="0.25">
      <c r="A301" s="50" t="s">
        <v>283</v>
      </c>
      <c r="B301" s="5" t="s">
        <v>30</v>
      </c>
      <c r="C301" s="5" t="s">
        <v>207</v>
      </c>
      <c r="D301" s="5" t="s">
        <v>284</v>
      </c>
      <c r="E301" s="5"/>
      <c r="F301" s="10">
        <f>F302</f>
        <v>580.5</v>
      </c>
      <c r="G301" s="10">
        <f>G302</f>
        <v>580.5</v>
      </c>
    </row>
    <row r="302" spans="1:7" ht="47.25" x14ac:dyDescent="0.25">
      <c r="A302" s="13" t="s">
        <v>18</v>
      </c>
      <c r="B302" s="5" t="s">
        <v>30</v>
      </c>
      <c r="C302" s="5" t="s">
        <v>207</v>
      </c>
      <c r="D302" s="5" t="s">
        <v>284</v>
      </c>
      <c r="E302" s="5" t="s">
        <v>47</v>
      </c>
      <c r="F302" s="10">
        <v>580.5</v>
      </c>
      <c r="G302" s="10">
        <v>580.5</v>
      </c>
    </row>
    <row r="303" spans="1:7" ht="63" x14ac:dyDescent="0.25">
      <c r="A303" s="50" t="s">
        <v>285</v>
      </c>
      <c r="B303" s="5" t="s">
        <v>30</v>
      </c>
      <c r="C303" s="5" t="s">
        <v>207</v>
      </c>
      <c r="D303" s="5" t="s">
        <v>286</v>
      </c>
      <c r="E303" s="5"/>
      <c r="F303" s="10">
        <f>F304</f>
        <v>427.5</v>
      </c>
      <c r="G303" s="10">
        <f>G304</f>
        <v>427.5</v>
      </c>
    </row>
    <row r="304" spans="1:7" ht="47.25" x14ac:dyDescent="0.25">
      <c r="A304" s="13" t="s">
        <v>18</v>
      </c>
      <c r="B304" s="5" t="s">
        <v>30</v>
      </c>
      <c r="C304" s="5" t="s">
        <v>207</v>
      </c>
      <c r="D304" s="5" t="s">
        <v>286</v>
      </c>
      <c r="E304" s="5" t="s">
        <v>47</v>
      </c>
      <c r="F304" s="10">
        <v>427.5</v>
      </c>
      <c r="G304" s="11">
        <v>427.5</v>
      </c>
    </row>
    <row r="305" spans="1:7" x14ac:dyDescent="0.25">
      <c r="A305" s="13" t="s">
        <v>287</v>
      </c>
      <c r="B305" s="5" t="s">
        <v>30</v>
      </c>
      <c r="C305" s="5" t="s">
        <v>288</v>
      </c>
      <c r="D305" s="5"/>
      <c r="E305" s="5"/>
      <c r="F305" s="10">
        <f>F306</f>
        <v>245772</v>
      </c>
      <c r="G305" s="10">
        <f>G306</f>
        <v>227015.19999999998</v>
      </c>
    </row>
    <row r="306" spans="1:7" ht="63" x14ac:dyDescent="0.25">
      <c r="A306" s="13" t="s">
        <v>289</v>
      </c>
      <c r="B306" s="5" t="s">
        <v>30</v>
      </c>
      <c r="C306" s="5" t="s">
        <v>288</v>
      </c>
      <c r="D306" s="5" t="s">
        <v>290</v>
      </c>
      <c r="E306" s="5"/>
      <c r="F306" s="10">
        <f>F307+F312+F330</f>
        <v>245772</v>
      </c>
      <c r="G306" s="10">
        <f>G307+G312+G330</f>
        <v>227015.19999999998</v>
      </c>
    </row>
    <row r="307" spans="1:7" x14ac:dyDescent="0.25">
      <c r="A307" s="16" t="s">
        <v>102</v>
      </c>
      <c r="B307" s="5" t="s">
        <v>30</v>
      </c>
      <c r="C307" s="5" t="s">
        <v>288</v>
      </c>
      <c r="D307" s="5" t="s">
        <v>291</v>
      </c>
      <c r="E307" s="5"/>
      <c r="F307" s="10">
        <f>F308</f>
        <v>109403</v>
      </c>
      <c r="G307" s="10">
        <f>G308</f>
        <v>108964.8</v>
      </c>
    </row>
    <row r="308" spans="1:7" ht="47.25" x14ac:dyDescent="0.25">
      <c r="A308" s="16" t="s">
        <v>847</v>
      </c>
      <c r="B308" s="5" t="s">
        <v>30</v>
      </c>
      <c r="C308" s="5" t="s">
        <v>288</v>
      </c>
      <c r="D308" s="5" t="s">
        <v>292</v>
      </c>
      <c r="E308" s="5"/>
      <c r="F308" s="10">
        <f t="shared" ref="F308:G308" si="19">F309</f>
        <v>109403</v>
      </c>
      <c r="G308" s="10">
        <f t="shared" si="19"/>
        <v>108964.8</v>
      </c>
    </row>
    <row r="309" spans="1:7" ht="31.5" x14ac:dyDescent="0.25">
      <c r="A309" s="13" t="s">
        <v>293</v>
      </c>
      <c r="B309" s="5" t="s">
        <v>30</v>
      </c>
      <c r="C309" s="5" t="s">
        <v>288</v>
      </c>
      <c r="D309" s="5" t="s">
        <v>294</v>
      </c>
      <c r="E309" s="5"/>
      <c r="F309" s="10">
        <f>F310</f>
        <v>109403</v>
      </c>
      <c r="G309" s="10">
        <f>G310</f>
        <v>108964.8</v>
      </c>
    </row>
    <row r="310" spans="1:7" ht="47.25" x14ac:dyDescent="0.25">
      <c r="A310" s="13" t="s">
        <v>18</v>
      </c>
      <c r="B310" s="5" t="s">
        <v>30</v>
      </c>
      <c r="C310" s="5" t="s">
        <v>288</v>
      </c>
      <c r="D310" s="5" t="s">
        <v>294</v>
      </c>
      <c r="E310" s="5" t="s">
        <v>47</v>
      </c>
      <c r="F310" s="10">
        <v>109403</v>
      </c>
      <c r="G310" s="11">
        <v>108964.8</v>
      </c>
    </row>
    <row r="311" spans="1:7" ht="31.5" x14ac:dyDescent="0.25">
      <c r="A311" s="13" t="s">
        <v>89</v>
      </c>
      <c r="B311" s="5" t="s">
        <v>30</v>
      </c>
      <c r="C311" s="5" t="s">
        <v>288</v>
      </c>
      <c r="D311" s="5" t="s">
        <v>295</v>
      </c>
      <c r="E311" s="5"/>
      <c r="F311" s="10">
        <f>F312</f>
        <v>124453.3</v>
      </c>
      <c r="G311" s="10">
        <f>G312</f>
        <v>106474</v>
      </c>
    </row>
    <row r="312" spans="1:7" ht="63" x14ac:dyDescent="0.25">
      <c r="A312" s="13" t="s">
        <v>296</v>
      </c>
      <c r="B312" s="5" t="s">
        <v>30</v>
      </c>
      <c r="C312" s="5" t="s">
        <v>288</v>
      </c>
      <c r="D312" s="5" t="s">
        <v>297</v>
      </c>
      <c r="E312" s="5"/>
      <c r="F312" s="10">
        <f t="shared" ref="F312:G312" si="20">F313+F315+F317+F319+F321+F323+F327+F325</f>
        <v>124453.3</v>
      </c>
      <c r="G312" s="10">
        <f t="shared" si="20"/>
        <v>106474</v>
      </c>
    </row>
    <row r="313" spans="1:7" x14ac:dyDescent="0.25">
      <c r="A313" s="13" t="s">
        <v>298</v>
      </c>
      <c r="B313" s="5" t="s">
        <v>30</v>
      </c>
      <c r="C313" s="5" t="s">
        <v>288</v>
      </c>
      <c r="D313" s="5" t="s">
        <v>299</v>
      </c>
      <c r="E313" s="5"/>
      <c r="F313" s="10">
        <f>F314</f>
        <v>38619.300000000003</v>
      </c>
      <c r="G313" s="10">
        <f>G314</f>
        <v>34299.9</v>
      </c>
    </row>
    <row r="314" spans="1:7" ht="47.25" x14ac:dyDescent="0.25">
      <c r="A314" s="13" t="s">
        <v>18</v>
      </c>
      <c r="B314" s="5" t="s">
        <v>30</v>
      </c>
      <c r="C314" s="5" t="s">
        <v>288</v>
      </c>
      <c r="D314" s="5" t="s">
        <v>299</v>
      </c>
      <c r="E314" s="5">
        <v>200</v>
      </c>
      <c r="F314" s="10">
        <v>38619.300000000003</v>
      </c>
      <c r="G314" s="11">
        <v>34299.9</v>
      </c>
    </row>
    <row r="315" spans="1:7" ht="31.5" x14ac:dyDescent="0.25">
      <c r="A315" s="13" t="s">
        <v>300</v>
      </c>
      <c r="B315" s="5" t="s">
        <v>30</v>
      </c>
      <c r="C315" s="5" t="s">
        <v>288</v>
      </c>
      <c r="D315" s="5" t="s">
        <v>301</v>
      </c>
      <c r="E315" s="5"/>
      <c r="F315" s="10">
        <f>F316</f>
        <v>15372.1</v>
      </c>
      <c r="G315" s="10">
        <f>G316</f>
        <v>11977</v>
      </c>
    </row>
    <row r="316" spans="1:7" ht="47.25" x14ac:dyDescent="0.25">
      <c r="A316" s="13" t="s">
        <v>18</v>
      </c>
      <c r="B316" s="5" t="s">
        <v>30</v>
      </c>
      <c r="C316" s="5" t="s">
        <v>288</v>
      </c>
      <c r="D316" s="5" t="s">
        <v>301</v>
      </c>
      <c r="E316" s="5">
        <v>200</v>
      </c>
      <c r="F316" s="10">
        <v>15372.1</v>
      </c>
      <c r="G316" s="11">
        <v>11977</v>
      </c>
    </row>
    <row r="317" spans="1:7" ht="47.25" x14ac:dyDescent="0.25">
      <c r="A317" s="13" t="s">
        <v>834</v>
      </c>
      <c r="B317" s="5" t="s">
        <v>30</v>
      </c>
      <c r="C317" s="5" t="s">
        <v>288</v>
      </c>
      <c r="D317" s="5" t="s">
        <v>302</v>
      </c>
      <c r="E317" s="5"/>
      <c r="F317" s="10">
        <f>F318</f>
        <v>2368</v>
      </c>
      <c r="G317" s="10">
        <f>G318</f>
        <v>2099</v>
      </c>
    </row>
    <row r="318" spans="1:7" ht="47.25" x14ac:dyDescent="0.25">
      <c r="A318" s="13" t="s">
        <v>18</v>
      </c>
      <c r="B318" s="5" t="s">
        <v>30</v>
      </c>
      <c r="C318" s="5" t="s">
        <v>288</v>
      </c>
      <c r="D318" s="5" t="s">
        <v>302</v>
      </c>
      <c r="E318" s="5">
        <v>200</v>
      </c>
      <c r="F318" s="10">
        <v>2368</v>
      </c>
      <c r="G318" s="11">
        <v>2099</v>
      </c>
    </row>
    <row r="319" spans="1:7" ht="47.25" x14ac:dyDescent="0.25">
      <c r="A319" s="13" t="s">
        <v>303</v>
      </c>
      <c r="B319" s="5" t="s">
        <v>30</v>
      </c>
      <c r="C319" s="5" t="s">
        <v>288</v>
      </c>
      <c r="D319" s="5" t="s">
        <v>304</v>
      </c>
      <c r="E319" s="5"/>
      <c r="F319" s="10">
        <f>F320</f>
        <v>50456.9</v>
      </c>
      <c r="G319" s="10">
        <f>G320</f>
        <v>50456.9</v>
      </c>
    </row>
    <row r="320" spans="1:7" ht="47.25" x14ac:dyDescent="0.25">
      <c r="A320" s="13" t="s">
        <v>18</v>
      </c>
      <c r="B320" s="5" t="s">
        <v>30</v>
      </c>
      <c r="C320" s="5" t="s">
        <v>288</v>
      </c>
      <c r="D320" s="5" t="s">
        <v>304</v>
      </c>
      <c r="E320" s="5">
        <v>200</v>
      </c>
      <c r="F320" s="10">
        <v>50456.9</v>
      </c>
      <c r="G320" s="11">
        <v>50456.9</v>
      </c>
    </row>
    <row r="321" spans="1:7" ht="47.25" x14ac:dyDescent="0.25">
      <c r="A321" s="13" t="s">
        <v>305</v>
      </c>
      <c r="B321" s="5" t="s">
        <v>30</v>
      </c>
      <c r="C321" s="5" t="s">
        <v>288</v>
      </c>
      <c r="D321" s="5" t="s">
        <v>306</v>
      </c>
      <c r="E321" s="5"/>
      <c r="F321" s="10">
        <f>F322</f>
        <v>388.2</v>
      </c>
      <c r="G321" s="10">
        <f>G322</f>
        <v>388.2</v>
      </c>
    </row>
    <row r="322" spans="1:7" ht="47.25" x14ac:dyDescent="0.25">
      <c r="A322" s="13" t="s">
        <v>18</v>
      </c>
      <c r="B322" s="5" t="s">
        <v>30</v>
      </c>
      <c r="C322" s="5" t="s">
        <v>288</v>
      </c>
      <c r="D322" s="5" t="s">
        <v>306</v>
      </c>
      <c r="E322" s="5" t="s">
        <v>47</v>
      </c>
      <c r="F322" s="10">
        <v>388.2</v>
      </c>
      <c r="G322" s="11">
        <v>388.2</v>
      </c>
    </row>
    <row r="323" spans="1:7" ht="31.5" x14ac:dyDescent="0.25">
      <c r="A323" s="13" t="s">
        <v>307</v>
      </c>
      <c r="B323" s="5" t="s">
        <v>30</v>
      </c>
      <c r="C323" s="5" t="s">
        <v>288</v>
      </c>
      <c r="D323" s="5" t="s">
        <v>308</v>
      </c>
      <c r="E323" s="5"/>
      <c r="F323" s="10">
        <f>F324</f>
        <v>4666.8</v>
      </c>
      <c r="G323" s="10">
        <f>G324</f>
        <v>4268.2</v>
      </c>
    </row>
    <row r="324" spans="1:7" ht="47.25" x14ac:dyDescent="0.25">
      <c r="A324" s="13" t="s">
        <v>18</v>
      </c>
      <c r="B324" s="5" t="s">
        <v>30</v>
      </c>
      <c r="C324" s="5" t="s">
        <v>288</v>
      </c>
      <c r="D324" s="5" t="s">
        <v>308</v>
      </c>
      <c r="E324" s="5" t="s">
        <v>47</v>
      </c>
      <c r="F324" s="10">
        <v>4666.8</v>
      </c>
      <c r="G324" s="11">
        <v>4268.2</v>
      </c>
    </row>
    <row r="325" spans="1:7" ht="84" customHeight="1" x14ac:dyDescent="0.25">
      <c r="A325" s="51" t="s">
        <v>848</v>
      </c>
      <c r="B325" s="22" t="s">
        <v>30</v>
      </c>
      <c r="C325" s="22" t="s">
        <v>288</v>
      </c>
      <c r="D325" s="23" t="s">
        <v>813</v>
      </c>
      <c r="E325" s="5"/>
      <c r="F325" s="10">
        <f>F326</f>
        <v>518.5</v>
      </c>
      <c r="G325" s="11">
        <f>G326</f>
        <v>0</v>
      </c>
    </row>
    <row r="326" spans="1:7" ht="47.25" x14ac:dyDescent="0.25">
      <c r="A326" s="13" t="s">
        <v>18</v>
      </c>
      <c r="B326" s="5" t="s">
        <v>30</v>
      </c>
      <c r="C326" s="5" t="s">
        <v>288</v>
      </c>
      <c r="D326" s="5" t="s">
        <v>813</v>
      </c>
      <c r="E326" s="5" t="s">
        <v>47</v>
      </c>
      <c r="F326" s="10">
        <v>518.5</v>
      </c>
      <c r="G326" s="11">
        <v>0</v>
      </c>
    </row>
    <row r="327" spans="1:7" ht="31.5" x14ac:dyDescent="0.25">
      <c r="A327" s="13" t="s">
        <v>309</v>
      </c>
      <c r="B327" s="5" t="s">
        <v>30</v>
      </c>
      <c r="C327" s="5" t="s">
        <v>288</v>
      </c>
      <c r="D327" s="5" t="s">
        <v>310</v>
      </c>
      <c r="E327" s="5"/>
      <c r="F327" s="10">
        <f>F328+F329</f>
        <v>12063.5</v>
      </c>
      <c r="G327" s="10">
        <f>G328+G329</f>
        <v>2984.8</v>
      </c>
    </row>
    <row r="328" spans="1:7" ht="47.25" x14ac:dyDescent="0.25">
      <c r="A328" s="13" t="s">
        <v>18</v>
      </c>
      <c r="B328" s="5" t="s">
        <v>30</v>
      </c>
      <c r="C328" s="5" t="s">
        <v>288</v>
      </c>
      <c r="D328" s="5" t="s">
        <v>310</v>
      </c>
      <c r="E328" s="5" t="s">
        <v>47</v>
      </c>
      <c r="F328" s="10">
        <v>9078.7000000000007</v>
      </c>
      <c r="G328" s="10">
        <v>0</v>
      </c>
    </row>
    <row r="329" spans="1:7" ht="47.25" x14ac:dyDescent="0.25">
      <c r="A329" s="13" t="s">
        <v>55</v>
      </c>
      <c r="B329" s="5" t="s">
        <v>30</v>
      </c>
      <c r="C329" s="5" t="s">
        <v>288</v>
      </c>
      <c r="D329" s="5" t="s">
        <v>310</v>
      </c>
      <c r="E329" s="5" t="s">
        <v>69</v>
      </c>
      <c r="F329" s="10">
        <v>2984.8</v>
      </c>
      <c r="G329" s="10">
        <v>2984.8</v>
      </c>
    </row>
    <row r="330" spans="1:7" x14ac:dyDescent="0.25">
      <c r="A330" s="16" t="s">
        <v>91</v>
      </c>
      <c r="B330" s="5" t="s">
        <v>30</v>
      </c>
      <c r="C330" s="5" t="s">
        <v>288</v>
      </c>
      <c r="D330" s="5" t="s">
        <v>311</v>
      </c>
      <c r="E330" s="5"/>
      <c r="F330" s="10">
        <f t="shared" ref="F330:G332" si="21">F331</f>
        <v>11915.7</v>
      </c>
      <c r="G330" s="10">
        <f t="shared" si="21"/>
        <v>11576.4</v>
      </c>
    </row>
    <row r="331" spans="1:7" ht="47.25" x14ac:dyDescent="0.25">
      <c r="A331" s="16" t="s">
        <v>312</v>
      </c>
      <c r="B331" s="5" t="s">
        <v>30</v>
      </c>
      <c r="C331" s="5" t="s">
        <v>288</v>
      </c>
      <c r="D331" s="5" t="s">
        <v>313</v>
      </c>
      <c r="E331" s="5"/>
      <c r="F331" s="10">
        <f t="shared" si="21"/>
        <v>11915.7</v>
      </c>
      <c r="G331" s="10">
        <f t="shared" si="21"/>
        <v>11576.4</v>
      </c>
    </row>
    <row r="332" spans="1:7" ht="31.5" x14ac:dyDescent="0.25">
      <c r="A332" s="16" t="s">
        <v>314</v>
      </c>
      <c r="B332" s="5" t="s">
        <v>30</v>
      </c>
      <c r="C332" s="5" t="s">
        <v>288</v>
      </c>
      <c r="D332" s="5" t="s">
        <v>315</v>
      </c>
      <c r="E332" s="5"/>
      <c r="F332" s="10">
        <f t="shared" si="21"/>
        <v>11915.7</v>
      </c>
      <c r="G332" s="10">
        <f t="shared" si="21"/>
        <v>11576.4</v>
      </c>
    </row>
    <row r="333" spans="1:7" ht="47.25" x14ac:dyDescent="0.25">
      <c r="A333" s="16" t="s">
        <v>18</v>
      </c>
      <c r="B333" s="5" t="s">
        <v>30</v>
      </c>
      <c r="C333" s="5" t="s">
        <v>288</v>
      </c>
      <c r="D333" s="5" t="s">
        <v>315</v>
      </c>
      <c r="E333" s="5">
        <v>200</v>
      </c>
      <c r="F333" s="10">
        <v>11915.7</v>
      </c>
      <c r="G333" s="11">
        <v>11576.4</v>
      </c>
    </row>
    <row r="334" spans="1:7" ht="31.5" x14ac:dyDescent="0.25">
      <c r="A334" s="13" t="s">
        <v>316</v>
      </c>
      <c r="B334" s="5" t="s">
        <v>30</v>
      </c>
      <c r="C334" s="5" t="s">
        <v>317</v>
      </c>
      <c r="D334" s="5"/>
      <c r="E334" s="5"/>
      <c r="F334" s="10">
        <f t="shared" ref="F334:G337" si="22">F335</f>
        <v>283201.7</v>
      </c>
      <c r="G334" s="10">
        <f t="shared" si="22"/>
        <v>282166.90000000002</v>
      </c>
    </row>
    <row r="335" spans="1:7" ht="78.75" x14ac:dyDescent="0.25">
      <c r="A335" s="13" t="s">
        <v>174</v>
      </c>
      <c r="B335" s="5" t="s">
        <v>30</v>
      </c>
      <c r="C335" s="5" t="s">
        <v>317</v>
      </c>
      <c r="D335" s="5" t="s">
        <v>175</v>
      </c>
      <c r="E335" s="5"/>
      <c r="F335" s="10">
        <f t="shared" si="22"/>
        <v>283201.7</v>
      </c>
      <c r="G335" s="10">
        <f t="shared" si="22"/>
        <v>282166.90000000002</v>
      </c>
    </row>
    <row r="336" spans="1:7" x14ac:dyDescent="0.25">
      <c r="A336" s="13" t="s">
        <v>91</v>
      </c>
      <c r="B336" s="5" t="s">
        <v>30</v>
      </c>
      <c r="C336" s="5" t="s">
        <v>317</v>
      </c>
      <c r="D336" s="5" t="s">
        <v>318</v>
      </c>
      <c r="E336" s="5"/>
      <c r="F336" s="10">
        <f t="shared" si="22"/>
        <v>283201.7</v>
      </c>
      <c r="G336" s="10">
        <f t="shared" si="22"/>
        <v>282166.90000000002</v>
      </c>
    </row>
    <row r="337" spans="1:7" ht="78.75" x14ac:dyDescent="0.25">
      <c r="A337" s="13" t="s">
        <v>319</v>
      </c>
      <c r="B337" s="5" t="s">
        <v>30</v>
      </c>
      <c r="C337" s="5" t="s">
        <v>317</v>
      </c>
      <c r="D337" s="5" t="s">
        <v>320</v>
      </c>
      <c r="E337" s="5"/>
      <c r="F337" s="10">
        <f t="shared" si="22"/>
        <v>283201.7</v>
      </c>
      <c r="G337" s="10">
        <f t="shared" si="22"/>
        <v>282166.90000000002</v>
      </c>
    </row>
    <row r="338" spans="1:7" ht="47.25" x14ac:dyDescent="0.25">
      <c r="A338" s="13" t="s">
        <v>56</v>
      </c>
      <c r="B338" s="5" t="s">
        <v>30</v>
      </c>
      <c r="C338" s="5" t="s">
        <v>317</v>
      </c>
      <c r="D338" s="5" t="s">
        <v>321</v>
      </c>
      <c r="E338" s="5"/>
      <c r="F338" s="10">
        <f>F339+F340+F341</f>
        <v>283201.7</v>
      </c>
      <c r="G338" s="10">
        <f>G339+G340+G341</f>
        <v>282166.90000000002</v>
      </c>
    </row>
    <row r="339" spans="1:7" ht="94.5" x14ac:dyDescent="0.25">
      <c r="A339" s="13" t="s">
        <v>322</v>
      </c>
      <c r="B339" s="5" t="s">
        <v>30</v>
      </c>
      <c r="C339" s="5" t="s">
        <v>317</v>
      </c>
      <c r="D339" s="5" t="s">
        <v>321</v>
      </c>
      <c r="E339" s="5">
        <v>100</v>
      </c>
      <c r="F339" s="10">
        <v>101017.8</v>
      </c>
      <c r="G339" s="11">
        <v>100863.8</v>
      </c>
    </row>
    <row r="340" spans="1:7" ht="47.25" x14ac:dyDescent="0.25">
      <c r="A340" s="12" t="s">
        <v>18</v>
      </c>
      <c r="B340" s="5" t="s">
        <v>30</v>
      </c>
      <c r="C340" s="5" t="s">
        <v>317</v>
      </c>
      <c r="D340" s="5" t="s">
        <v>321</v>
      </c>
      <c r="E340" s="5">
        <v>200</v>
      </c>
      <c r="F340" s="10">
        <v>5797.3</v>
      </c>
      <c r="G340" s="11">
        <v>5553.7</v>
      </c>
    </row>
    <row r="341" spans="1:7" x14ac:dyDescent="0.25">
      <c r="A341" s="13" t="s">
        <v>39</v>
      </c>
      <c r="B341" s="5" t="s">
        <v>30</v>
      </c>
      <c r="C341" s="5" t="s">
        <v>317</v>
      </c>
      <c r="D341" s="5" t="s">
        <v>321</v>
      </c>
      <c r="E341" s="5">
        <v>800</v>
      </c>
      <c r="F341" s="10">
        <v>176386.6</v>
      </c>
      <c r="G341" s="11">
        <v>175749.4</v>
      </c>
    </row>
    <row r="342" spans="1:7" x14ac:dyDescent="0.25">
      <c r="A342" s="12" t="s">
        <v>323</v>
      </c>
      <c r="B342" s="5" t="s">
        <v>30</v>
      </c>
      <c r="C342" s="5" t="s">
        <v>324</v>
      </c>
      <c r="D342" s="5"/>
      <c r="E342" s="5"/>
      <c r="F342" s="10">
        <f t="shared" ref="F342:G343" si="23">F343</f>
        <v>198262.9</v>
      </c>
      <c r="G342" s="10">
        <f t="shared" si="23"/>
        <v>198262.9</v>
      </c>
    </row>
    <row r="343" spans="1:7" x14ac:dyDescent="0.25">
      <c r="A343" s="12" t="s">
        <v>325</v>
      </c>
      <c r="B343" s="5" t="s">
        <v>30</v>
      </c>
      <c r="C343" s="5" t="s">
        <v>326</v>
      </c>
      <c r="D343" s="5"/>
      <c r="E343" s="5"/>
      <c r="F343" s="10">
        <f t="shared" si="23"/>
        <v>198262.9</v>
      </c>
      <c r="G343" s="10">
        <f t="shared" si="23"/>
        <v>198262.9</v>
      </c>
    </row>
    <row r="344" spans="1:7" ht="47.25" x14ac:dyDescent="0.25">
      <c r="A344" s="12" t="s">
        <v>327</v>
      </c>
      <c r="B344" s="5" t="s">
        <v>30</v>
      </c>
      <c r="C344" s="5" t="s">
        <v>326</v>
      </c>
      <c r="D344" s="5" t="s">
        <v>328</v>
      </c>
      <c r="E344" s="5"/>
      <c r="F344" s="10">
        <f t="shared" ref="F344:G344" si="24">F345+F351</f>
        <v>198262.9</v>
      </c>
      <c r="G344" s="10">
        <f t="shared" si="24"/>
        <v>198262.9</v>
      </c>
    </row>
    <row r="345" spans="1:7" x14ac:dyDescent="0.25">
      <c r="A345" s="50" t="s">
        <v>102</v>
      </c>
      <c r="B345" s="5" t="s">
        <v>30</v>
      </c>
      <c r="C345" s="5" t="s">
        <v>326</v>
      </c>
      <c r="D345" s="5" t="s">
        <v>329</v>
      </c>
      <c r="E345" s="5"/>
      <c r="F345" s="10">
        <f>F346</f>
        <v>131831.4</v>
      </c>
      <c r="G345" s="10">
        <f>G346</f>
        <v>131831.4</v>
      </c>
    </row>
    <row r="346" spans="1:7" ht="31.5" x14ac:dyDescent="0.25">
      <c r="A346" s="50" t="s">
        <v>330</v>
      </c>
      <c r="B346" s="5" t="s">
        <v>30</v>
      </c>
      <c r="C346" s="5" t="s">
        <v>326</v>
      </c>
      <c r="D346" s="5" t="s">
        <v>331</v>
      </c>
      <c r="E346" s="5"/>
      <c r="F346" s="10">
        <f>F347+F349</f>
        <v>131831.4</v>
      </c>
      <c r="G346" s="10">
        <f>G347+G349</f>
        <v>131831.4</v>
      </c>
    </row>
    <row r="347" spans="1:7" ht="63" x14ac:dyDescent="0.25">
      <c r="A347" s="50" t="s">
        <v>332</v>
      </c>
      <c r="B347" s="5" t="s">
        <v>30</v>
      </c>
      <c r="C347" s="5" t="s">
        <v>326</v>
      </c>
      <c r="D347" s="5" t="s">
        <v>333</v>
      </c>
      <c r="E347" s="5"/>
      <c r="F347" s="10">
        <f>F348</f>
        <v>127580.8</v>
      </c>
      <c r="G347" s="10">
        <f>G348</f>
        <v>127580.8</v>
      </c>
    </row>
    <row r="348" spans="1:7" ht="47.25" x14ac:dyDescent="0.25">
      <c r="A348" s="12" t="s">
        <v>55</v>
      </c>
      <c r="B348" s="5" t="s">
        <v>30</v>
      </c>
      <c r="C348" s="5" t="s">
        <v>326</v>
      </c>
      <c r="D348" s="5" t="s">
        <v>333</v>
      </c>
      <c r="E348" s="5" t="s">
        <v>69</v>
      </c>
      <c r="F348" s="10">
        <v>127580.8</v>
      </c>
      <c r="G348" s="11">
        <v>127580.8</v>
      </c>
    </row>
    <row r="349" spans="1:7" ht="63" x14ac:dyDescent="0.25">
      <c r="A349" s="12" t="s">
        <v>332</v>
      </c>
      <c r="B349" s="5" t="s">
        <v>30</v>
      </c>
      <c r="C349" s="5" t="s">
        <v>326</v>
      </c>
      <c r="D349" s="5" t="s">
        <v>817</v>
      </c>
      <c r="E349" s="5"/>
      <c r="F349" s="10">
        <f>F350</f>
        <v>4250.6000000000004</v>
      </c>
      <c r="G349" s="11">
        <f>G350</f>
        <v>4250.6000000000004</v>
      </c>
    </row>
    <row r="350" spans="1:7" ht="47.25" x14ac:dyDescent="0.25">
      <c r="A350" s="12" t="s">
        <v>55</v>
      </c>
      <c r="B350" s="5" t="s">
        <v>30</v>
      </c>
      <c r="C350" s="5" t="s">
        <v>326</v>
      </c>
      <c r="D350" s="5" t="s">
        <v>817</v>
      </c>
      <c r="E350" s="5" t="s">
        <v>69</v>
      </c>
      <c r="F350" s="10">
        <v>4250.6000000000004</v>
      </c>
      <c r="G350" s="11">
        <v>4250.6000000000004</v>
      </c>
    </row>
    <row r="351" spans="1:7" x14ac:dyDescent="0.25">
      <c r="A351" s="12" t="s">
        <v>91</v>
      </c>
      <c r="B351" s="5" t="s">
        <v>30</v>
      </c>
      <c r="C351" s="5" t="s">
        <v>326</v>
      </c>
      <c r="D351" s="5" t="s">
        <v>335</v>
      </c>
      <c r="E351" s="5"/>
      <c r="F351" s="10">
        <f>F352</f>
        <v>66431.5</v>
      </c>
      <c r="G351" s="10">
        <f>G352</f>
        <v>66431.5</v>
      </c>
    </row>
    <row r="352" spans="1:7" ht="78.75" x14ac:dyDescent="0.25">
      <c r="A352" s="12" t="s">
        <v>336</v>
      </c>
      <c r="B352" s="5" t="s">
        <v>30</v>
      </c>
      <c r="C352" s="5" t="s">
        <v>326</v>
      </c>
      <c r="D352" s="5" t="s">
        <v>337</v>
      </c>
      <c r="E352" s="5"/>
      <c r="F352" s="10">
        <f>F353+F355+F357</f>
        <v>66431.5</v>
      </c>
      <c r="G352" s="10">
        <f>G353+G355+G357</f>
        <v>66431.5</v>
      </c>
    </row>
    <row r="353" spans="1:7" ht="31.5" x14ac:dyDescent="0.25">
      <c r="A353" s="12" t="s">
        <v>338</v>
      </c>
      <c r="B353" s="5" t="s">
        <v>30</v>
      </c>
      <c r="C353" s="5" t="s">
        <v>326</v>
      </c>
      <c r="D353" s="5" t="s">
        <v>339</v>
      </c>
      <c r="E353" s="5"/>
      <c r="F353" s="10">
        <f>F354</f>
        <v>3801.4</v>
      </c>
      <c r="G353" s="10">
        <f>G354</f>
        <v>3801.4</v>
      </c>
    </row>
    <row r="354" spans="1:7" ht="52.5" customHeight="1" x14ac:dyDescent="0.25">
      <c r="A354" s="12" t="s">
        <v>18</v>
      </c>
      <c r="B354" s="5" t="s">
        <v>30</v>
      </c>
      <c r="C354" s="5" t="s">
        <v>326</v>
      </c>
      <c r="D354" s="5" t="s">
        <v>339</v>
      </c>
      <c r="E354" s="5">
        <v>200</v>
      </c>
      <c r="F354" s="10">
        <v>3801.4</v>
      </c>
      <c r="G354" s="11">
        <v>3801.4</v>
      </c>
    </row>
    <row r="355" spans="1:7" ht="31.5" x14ac:dyDescent="0.25">
      <c r="A355" s="12" t="s">
        <v>340</v>
      </c>
      <c r="B355" s="5" t="s">
        <v>30</v>
      </c>
      <c r="C355" s="5" t="s">
        <v>326</v>
      </c>
      <c r="D355" s="5" t="s">
        <v>341</v>
      </c>
      <c r="E355" s="5"/>
      <c r="F355" s="10">
        <f>F356</f>
        <v>601.9</v>
      </c>
      <c r="G355" s="10">
        <f>G356</f>
        <v>601.9</v>
      </c>
    </row>
    <row r="356" spans="1:7" ht="31.5" x14ac:dyDescent="0.25">
      <c r="A356" s="12" t="s">
        <v>26</v>
      </c>
      <c r="B356" s="5" t="s">
        <v>30</v>
      </c>
      <c r="C356" s="5" t="s">
        <v>326</v>
      </c>
      <c r="D356" s="5" t="s">
        <v>341</v>
      </c>
      <c r="E356" s="5">
        <v>300</v>
      </c>
      <c r="F356" s="10">
        <v>601.9</v>
      </c>
      <c r="G356" s="10">
        <v>601.9</v>
      </c>
    </row>
    <row r="357" spans="1:7" ht="47.25" x14ac:dyDescent="0.25">
      <c r="A357" s="12" t="s">
        <v>56</v>
      </c>
      <c r="B357" s="5" t="s">
        <v>30</v>
      </c>
      <c r="C357" s="5" t="s">
        <v>326</v>
      </c>
      <c r="D357" s="5" t="s">
        <v>342</v>
      </c>
      <c r="E357" s="5"/>
      <c r="F357" s="10">
        <f>F358</f>
        <v>62028.2</v>
      </c>
      <c r="G357" s="10">
        <f>G358</f>
        <v>62028.2</v>
      </c>
    </row>
    <row r="358" spans="1:7" ht="47.25" x14ac:dyDescent="0.25">
      <c r="A358" s="12" t="s">
        <v>55</v>
      </c>
      <c r="B358" s="5" t="s">
        <v>30</v>
      </c>
      <c r="C358" s="5" t="s">
        <v>326</v>
      </c>
      <c r="D358" s="5" t="s">
        <v>342</v>
      </c>
      <c r="E358" s="5">
        <v>600</v>
      </c>
      <c r="F358" s="10">
        <v>62028.2</v>
      </c>
      <c r="G358" s="11">
        <v>62028.2</v>
      </c>
    </row>
    <row r="359" spans="1:7" x14ac:dyDescent="0.25">
      <c r="A359" s="12" t="s">
        <v>352</v>
      </c>
      <c r="B359" s="5" t="s">
        <v>30</v>
      </c>
      <c r="C359" s="5" t="s">
        <v>353</v>
      </c>
      <c r="D359" s="5"/>
      <c r="E359" s="5"/>
      <c r="F359" s="10">
        <f t="shared" ref="F359:G359" si="25">F360+F364</f>
        <v>16859.599999999999</v>
      </c>
      <c r="G359" s="10">
        <f t="shared" si="25"/>
        <v>16791.599999999999</v>
      </c>
    </row>
    <row r="360" spans="1:7" x14ac:dyDescent="0.25">
      <c r="A360" s="12" t="s">
        <v>354</v>
      </c>
      <c r="B360" s="5" t="s">
        <v>30</v>
      </c>
      <c r="C360" s="5" t="s">
        <v>355</v>
      </c>
      <c r="D360" s="5"/>
      <c r="E360" s="5"/>
      <c r="F360" s="10">
        <f t="shared" ref="F360:G362" si="26">F361</f>
        <v>11915.3</v>
      </c>
      <c r="G360" s="10">
        <f t="shared" si="26"/>
        <v>11915.3</v>
      </c>
    </row>
    <row r="361" spans="1:7" x14ac:dyDescent="0.25">
      <c r="A361" s="12" t="s">
        <v>11</v>
      </c>
      <c r="B361" s="5" t="s">
        <v>30</v>
      </c>
      <c r="C361" s="5" t="s">
        <v>355</v>
      </c>
      <c r="D361" s="5" t="s">
        <v>12</v>
      </c>
      <c r="E361" s="5"/>
      <c r="F361" s="10">
        <f t="shared" si="26"/>
        <v>11915.3</v>
      </c>
      <c r="G361" s="10">
        <f t="shared" si="26"/>
        <v>11915.3</v>
      </c>
    </row>
    <row r="362" spans="1:7" ht="31.5" x14ac:dyDescent="0.25">
      <c r="A362" s="12" t="s">
        <v>356</v>
      </c>
      <c r="B362" s="5" t="s">
        <v>30</v>
      </c>
      <c r="C362" s="5" t="s">
        <v>355</v>
      </c>
      <c r="D362" s="5" t="s">
        <v>357</v>
      </c>
      <c r="E362" s="5"/>
      <c r="F362" s="10">
        <f t="shared" si="26"/>
        <v>11915.3</v>
      </c>
      <c r="G362" s="10">
        <f t="shared" si="26"/>
        <v>11915.3</v>
      </c>
    </row>
    <row r="363" spans="1:7" ht="31.5" x14ac:dyDescent="0.25">
      <c r="A363" s="12" t="s">
        <v>26</v>
      </c>
      <c r="B363" s="5" t="s">
        <v>30</v>
      </c>
      <c r="C363" s="5" t="s">
        <v>355</v>
      </c>
      <c r="D363" s="5" t="s">
        <v>357</v>
      </c>
      <c r="E363" s="5">
        <v>300</v>
      </c>
      <c r="F363" s="10">
        <v>11915.3</v>
      </c>
      <c r="G363" s="11">
        <v>11915.3</v>
      </c>
    </row>
    <row r="364" spans="1:7" x14ac:dyDescent="0.25">
      <c r="A364" s="12" t="s">
        <v>358</v>
      </c>
      <c r="B364" s="5" t="s">
        <v>30</v>
      </c>
      <c r="C364" s="5" t="s">
        <v>359</v>
      </c>
      <c r="D364" s="5"/>
      <c r="E364" s="5"/>
      <c r="F364" s="10">
        <f>F365</f>
        <v>4944.3</v>
      </c>
      <c r="G364" s="10">
        <f>G365</f>
        <v>4876.3</v>
      </c>
    </row>
    <row r="365" spans="1:7" x14ac:dyDescent="0.25">
      <c r="A365" s="12" t="s">
        <v>11</v>
      </c>
      <c r="B365" s="5" t="s">
        <v>30</v>
      </c>
      <c r="C365" s="5" t="s">
        <v>359</v>
      </c>
      <c r="D365" s="5" t="s">
        <v>12</v>
      </c>
      <c r="E365" s="5"/>
      <c r="F365" s="10">
        <f>F366+F368</f>
        <v>4944.3</v>
      </c>
      <c r="G365" s="10">
        <f>G366+G368</f>
        <v>4876.3</v>
      </c>
    </row>
    <row r="366" spans="1:7" ht="47.25" x14ac:dyDescent="0.25">
      <c r="A366" s="12" t="s">
        <v>360</v>
      </c>
      <c r="B366" s="5" t="s">
        <v>30</v>
      </c>
      <c r="C366" s="5" t="s">
        <v>359</v>
      </c>
      <c r="D366" s="5" t="s">
        <v>361</v>
      </c>
      <c r="E366" s="5"/>
      <c r="F366" s="10">
        <f>F367</f>
        <v>2530.5</v>
      </c>
      <c r="G366" s="10">
        <f>G367</f>
        <v>2520</v>
      </c>
    </row>
    <row r="367" spans="1:7" ht="31.5" x14ac:dyDescent="0.25">
      <c r="A367" s="12" t="s">
        <v>26</v>
      </c>
      <c r="B367" s="5" t="s">
        <v>30</v>
      </c>
      <c r="C367" s="5" t="s">
        <v>359</v>
      </c>
      <c r="D367" s="5" t="s">
        <v>361</v>
      </c>
      <c r="E367" s="5">
        <v>300</v>
      </c>
      <c r="F367" s="10">
        <v>2530.5</v>
      </c>
      <c r="G367" s="10">
        <v>2520</v>
      </c>
    </row>
    <row r="368" spans="1:7" ht="63" x14ac:dyDescent="0.25">
      <c r="A368" s="12" t="s">
        <v>362</v>
      </c>
      <c r="B368" s="5" t="s">
        <v>30</v>
      </c>
      <c r="C368" s="5" t="s">
        <v>359</v>
      </c>
      <c r="D368" s="5" t="s">
        <v>363</v>
      </c>
      <c r="E368" s="5"/>
      <c r="F368" s="10">
        <f>F369</f>
        <v>2413.8000000000002</v>
      </c>
      <c r="G368" s="10">
        <f>G369</f>
        <v>2356.3000000000002</v>
      </c>
    </row>
    <row r="369" spans="1:7" ht="31.5" x14ac:dyDescent="0.25">
      <c r="A369" s="12" t="s">
        <v>26</v>
      </c>
      <c r="B369" s="5" t="s">
        <v>30</v>
      </c>
      <c r="C369" s="5" t="s">
        <v>359</v>
      </c>
      <c r="D369" s="5" t="s">
        <v>363</v>
      </c>
      <c r="E369" s="5">
        <v>300</v>
      </c>
      <c r="F369" s="10">
        <v>2413.8000000000002</v>
      </c>
      <c r="G369" s="11">
        <v>2356.3000000000002</v>
      </c>
    </row>
    <row r="370" spans="1:7" x14ac:dyDescent="0.25">
      <c r="A370" s="12" t="s">
        <v>371</v>
      </c>
      <c r="B370" s="5" t="s">
        <v>30</v>
      </c>
      <c r="C370" s="5" t="s">
        <v>372</v>
      </c>
      <c r="D370" s="5"/>
      <c r="E370" s="5"/>
      <c r="F370" s="10">
        <f>F371+F377+F395</f>
        <v>110187.1</v>
      </c>
      <c r="G370" s="10">
        <f>G371+G377+G395</f>
        <v>110187.1</v>
      </c>
    </row>
    <row r="371" spans="1:7" x14ac:dyDescent="0.25">
      <c r="A371" s="12" t="s">
        <v>373</v>
      </c>
      <c r="B371" s="5" t="s">
        <v>30</v>
      </c>
      <c r="C371" s="5" t="s">
        <v>374</v>
      </c>
      <c r="D371" s="5"/>
      <c r="E371" s="5"/>
      <c r="F371" s="10">
        <f t="shared" ref="F371:G375" si="27">F372</f>
        <v>51267.6</v>
      </c>
      <c r="G371" s="10">
        <f t="shared" si="27"/>
        <v>51267.6</v>
      </c>
    </row>
    <row r="372" spans="1:7" ht="47.25" x14ac:dyDescent="0.25">
      <c r="A372" s="12" t="s">
        <v>375</v>
      </c>
      <c r="B372" s="5" t="s">
        <v>30</v>
      </c>
      <c r="C372" s="5" t="s">
        <v>374</v>
      </c>
      <c r="D372" s="5" t="s">
        <v>376</v>
      </c>
      <c r="E372" s="5"/>
      <c r="F372" s="10">
        <f t="shared" si="27"/>
        <v>51267.6</v>
      </c>
      <c r="G372" s="10">
        <f t="shared" si="27"/>
        <v>51267.6</v>
      </c>
    </row>
    <row r="373" spans="1:7" x14ac:dyDescent="0.25">
      <c r="A373" s="12" t="s">
        <v>91</v>
      </c>
      <c r="B373" s="5" t="s">
        <v>30</v>
      </c>
      <c r="C373" s="5" t="s">
        <v>374</v>
      </c>
      <c r="D373" s="5" t="s">
        <v>377</v>
      </c>
      <c r="E373" s="5"/>
      <c r="F373" s="10">
        <f t="shared" si="27"/>
        <v>51267.6</v>
      </c>
      <c r="G373" s="10">
        <f t="shared" si="27"/>
        <v>51267.6</v>
      </c>
    </row>
    <row r="374" spans="1:7" ht="94.5" x14ac:dyDescent="0.25">
      <c r="A374" s="12" t="s">
        <v>378</v>
      </c>
      <c r="B374" s="5" t="s">
        <v>30</v>
      </c>
      <c r="C374" s="5" t="s">
        <v>374</v>
      </c>
      <c r="D374" s="5" t="s">
        <v>379</v>
      </c>
      <c r="E374" s="5"/>
      <c r="F374" s="10">
        <f t="shared" si="27"/>
        <v>51267.6</v>
      </c>
      <c r="G374" s="10">
        <f t="shared" si="27"/>
        <v>51267.6</v>
      </c>
    </row>
    <row r="375" spans="1:7" ht="47.25" x14ac:dyDescent="0.25">
      <c r="A375" s="12" t="s">
        <v>56</v>
      </c>
      <c r="B375" s="5" t="s">
        <v>30</v>
      </c>
      <c r="C375" s="5" t="s">
        <v>374</v>
      </c>
      <c r="D375" s="5" t="s">
        <v>380</v>
      </c>
      <c r="E375" s="5"/>
      <c r="F375" s="10">
        <f t="shared" si="27"/>
        <v>51267.6</v>
      </c>
      <c r="G375" s="10">
        <f t="shared" si="27"/>
        <v>51267.6</v>
      </c>
    </row>
    <row r="376" spans="1:7" ht="47.25" x14ac:dyDescent="0.25">
      <c r="A376" s="12" t="s">
        <v>55</v>
      </c>
      <c r="B376" s="5" t="s">
        <v>30</v>
      </c>
      <c r="C376" s="5" t="s">
        <v>374</v>
      </c>
      <c r="D376" s="5" t="s">
        <v>380</v>
      </c>
      <c r="E376" s="5">
        <v>600</v>
      </c>
      <c r="F376" s="10">
        <v>51267.6</v>
      </c>
      <c r="G376" s="11">
        <v>51267.6</v>
      </c>
    </row>
    <row r="377" spans="1:7" x14ac:dyDescent="0.25">
      <c r="A377" s="12" t="s">
        <v>381</v>
      </c>
      <c r="B377" s="5" t="s">
        <v>30</v>
      </c>
      <c r="C377" s="5" t="s">
        <v>382</v>
      </c>
      <c r="D377" s="17"/>
      <c r="E377" s="17"/>
      <c r="F377" s="10">
        <f>F378</f>
        <v>27130.000000000004</v>
      </c>
      <c r="G377" s="10">
        <f>G378</f>
        <v>27130.000000000004</v>
      </c>
    </row>
    <row r="378" spans="1:7" ht="47.25" x14ac:dyDescent="0.25">
      <c r="A378" s="12" t="s">
        <v>375</v>
      </c>
      <c r="B378" s="5" t="s">
        <v>30</v>
      </c>
      <c r="C378" s="5" t="s">
        <v>382</v>
      </c>
      <c r="D378" s="17" t="s">
        <v>376</v>
      </c>
      <c r="E378" s="17"/>
      <c r="F378" s="10">
        <f>F379+F389</f>
        <v>27130.000000000004</v>
      </c>
      <c r="G378" s="10">
        <f>G379+G389</f>
        <v>27130.000000000004</v>
      </c>
    </row>
    <row r="379" spans="1:7" ht="31.5" x14ac:dyDescent="0.25">
      <c r="A379" s="12" t="s">
        <v>89</v>
      </c>
      <c r="B379" s="5" t="s">
        <v>30</v>
      </c>
      <c r="C379" s="5" t="s">
        <v>382</v>
      </c>
      <c r="D379" s="17" t="s">
        <v>383</v>
      </c>
      <c r="E379" s="17"/>
      <c r="F379" s="10">
        <f t="shared" ref="F379:G379" si="28">F380+F383</f>
        <v>9732.2000000000007</v>
      </c>
      <c r="G379" s="10">
        <f t="shared" si="28"/>
        <v>9732.2000000000007</v>
      </c>
    </row>
    <row r="380" spans="1:7" ht="78.75" x14ac:dyDescent="0.25">
      <c r="A380" s="12" t="s">
        <v>384</v>
      </c>
      <c r="B380" s="5" t="s">
        <v>30</v>
      </c>
      <c r="C380" s="5" t="s">
        <v>382</v>
      </c>
      <c r="D380" s="5" t="s">
        <v>385</v>
      </c>
      <c r="E380" s="5"/>
      <c r="F380" s="10">
        <f t="shared" ref="F380:G381" si="29">F381</f>
        <v>471.4</v>
      </c>
      <c r="G380" s="10">
        <f t="shared" si="29"/>
        <v>471.4</v>
      </c>
    </row>
    <row r="381" spans="1:7" ht="31.5" x14ac:dyDescent="0.25">
      <c r="A381" s="12" t="s">
        <v>386</v>
      </c>
      <c r="B381" s="5" t="s">
        <v>30</v>
      </c>
      <c r="C381" s="5" t="s">
        <v>382</v>
      </c>
      <c r="D381" s="5" t="s">
        <v>387</v>
      </c>
      <c r="E381" s="5"/>
      <c r="F381" s="10">
        <f t="shared" si="29"/>
        <v>471.4</v>
      </c>
      <c r="G381" s="10">
        <f t="shared" si="29"/>
        <v>471.4</v>
      </c>
    </row>
    <row r="382" spans="1:7" ht="47.25" x14ac:dyDescent="0.25">
      <c r="A382" s="12" t="s">
        <v>55</v>
      </c>
      <c r="B382" s="5" t="s">
        <v>30</v>
      </c>
      <c r="C382" s="5" t="s">
        <v>382</v>
      </c>
      <c r="D382" s="5" t="s">
        <v>387</v>
      </c>
      <c r="E382" s="5">
        <v>600</v>
      </c>
      <c r="F382" s="10">
        <v>471.4</v>
      </c>
      <c r="G382" s="10">
        <v>471.4</v>
      </c>
    </row>
    <row r="383" spans="1:7" ht="63" x14ac:dyDescent="0.25">
      <c r="A383" s="12" t="s">
        <v>675</v>
      </c>
      <c r="B383" s="5" t="s">
        <v>30</v>
      </c>
      <c r="C383" s="5" t="s">
        <v>382</v>
      </c>
      <c r="D383" s="17" t="s">
        <v>388</v>
      </c>
      <c r="E383" s="17"/>
      <c r="F383" s="10">
        <f>F384+F386</f>
        <v>9260.8000000000011</v>
      </c>
      <c r="G383" s="10">
        <f>G384+G386</f>
        <v>9260.8000000000011</v>
      </c>
    </row>
    <row r="384" spans="1:7" ht="31.5" x14ac:dyDescent="0.25">
      <c r="A384" s="12" t="s">
        <v>389</v>
      </c>
      <c r="B384" s="5" t="s">
        <v>30</v>
      </c>
      <c r="C384" s="5" t="s">
        <v>382</v>
      </c>
      <c r="D384" s="17" t="s">
        <v>390</v>
      </c>
      <c r="E384" s="17"/>
      <c r="F384" s="10">
        <f>F385</f>
        <v>320</v>
      </c>
      <c r="G384" s="10">
        <f>G385</f>
        <v>320</v>
      </c>
    </row>
    <row r="385" spans="1:7" ht="47.25" x14ac:dyDescent="0.25">
      <c r="A385" s="12" t="s">
        <v>18</v>
      </c>
      <c r="B385" s="5" t="s">
        <v>30</v>
      </c>
      <c r="C385" s="5" t="s">
        <v>382</v>
      </c>
      <c r="D385" s="17" t="s">
        <v>390</v>
      </c>
      <c r="E385" s="17">
        <v>200</v>
      </c>
      <c r="F385" s="10">
        <v>320</v>
      </c>
      <c r="G385" s="10">
        <v>320</v>
      </c>
    </row>
    <row r="386" spans="1:7" ht="31.5" x14ac:dyDescent="0.25">
      <c r="A386" s="12" t="s">
        <v>391</v>
      </c>
      <c r="B386" s="5" t="s">
        <v>30</v>
      </c>
      <c r="C386" s="5" t="s">
        <v>382</v>
      </c>
      <c r="D386" s="17" t="s">
        <v>392</v>
      </c>
      <c r="E386" s="17"/>
      <c r="F386" s="10">
        <f>F387+F388</f>
        <v>8940.8000000000011</v>
      </c>
      <c r="G386" s="10">
        <f>G387+G388</f>
        <v>8940.8000000000011</v>
      </c>
    </row>
    <row r="387" spans="1:7" ht="47.25" x14ac:dyDescent="0.25">
      <c r="A387" s="12" t="s">
        <v>18</v>
      </c>
      <c r="B387" s="5" t="s">
        <v>30</v>
      </c>
      <c r="C387" s="5" t="s">
        <v>382</v>
      </c>
      <c r="D387" s="17" t="s">
        <v>392</v>
      </c>
      <c r="E387" s="17">
        <v>200</v>
      </c>
      <c r="F387" s="10">
        <v>7722.6</v>
      </c>
      <c r="G387" s="11">
        <v>7722.6</v>
      </c>
    </row>
    <row r="388" spans="1:7" ht="47.25" x14ac:dyDescent="0.25">
      <c r="A388" s="12" t="s">
        <v>55</v>
      </c>
      <c r="B388" s="5" t="s">
        <v>30</v>
      </c>
      <c r="C388" s="5" t="s">
        <v>382</v>
      </c>
      <c r="D388" s="24" t="s">
        <v>392</v>
      </c>
      <c r="E388" s="5" t="s">
        <v>69</v>
      </c>
      <c r="F388" s="10">
        <v>1218.2</v>
      </c>
      <c r="G388" s="11">
        <v>1218.2</v>
      </c>
    </row>
    <row r="389" spans="1:7" x14ac:dyDescent="0.25">
      <c r="A389" s="12" t="s">
        <v>91</v>
      </c>
      <c r="B389" s="5" t="s">
        <v>30</v>
      </c>
      <c r="C389" s="5" t="s">
        <v>382</v>
      </c>
      <c r="D389" s="17" t="s">
        <v>377</v>
      </c>
      <c r="E389" s="17"/>
      <c r="F389" s="10">
        <f>F390</f>
        <v>17397.800000000003</v>
      </c>
      <c r="G389" s="10">
        <f>G390</f>
        <v>17397.800000000003</v>
      </c>
    </row>
    <row r="390" spans="1:7" ht="94.5" x14ac:dyDescent="0.25">
      <c r="A390" s="12" t="s">
        <v>378</v>
      </c>
      <c r="B390" s="5" t="s">
        <v>30</v>
      </c>
      <c r="C390" s="5" t="s">
        <v>382</v>
      </c>
      <c r="D390" s="17" t="s">
        <v>379</v>
      </c>
      <c r="E390" s="17"/>
      <c r="F390" s="10">
        <f>F391+F393</f>
        <v>17397.800000000003</v>
      </c>
      <c r="G390" s="10">
        <f>G391+G393</f>
        <v>17397.800000000003</v>
      </c>
    </row>
    <row r="391" spans="1:7" ht="47.25" x14ac:dyDescent="0.25">
      <c r="A391" s="12" t="s">
        <v>393</v>
      </c>
      <c r="B391" s="5" t="s">
        <v>30</v>
      </c>
      <c r="C391" s="5" t="s">
        <v>382</v>
      </c>
      <c r="D391" s="17" t="s">
        <v>394</v>
      </c>
      <c r="E391" s="17"/>
      <c r="F391" s="10">
        <f>F392</f>
        <v>12569.2</v>
      </c>
      <c r="G391" s="10">
        <f>G392</f>
        <v>12569.2</v>
      </c>
    </row>
    <row r="392" spans="1:7" ht="47.25" x14ac:dyDescent="0.25">
      <c r="A392" s="12" t="s">
        <v>18</v>
      </c>
      <c r="B392" s="5" t="s">
        <v>30</v>
      </c>
      <c r="C392" s="5" t="s">
        <v>382</v>
      </c>
      <c r="D392" s="17" t="s">
        <v>394</v>
      </c>
      <c r="E392" s="17">
        <v>200</v>
      </c>
      <c r="F392" s="10">
        <v>12569.2</v>
      </c>
      <c r="G392" s="11">
        <v>12569.2</v>
      </c>
    </row>
    <row r="393" spans="1:7" ht="63" x14ac:dyDescent="0.25">
      <c r="A393" s="12" t="s">
        <v>395</v>
      </c>
      <c r="B393" s="5" t="s">
        <v>30</v>
      </c>
      <c r="C393" s="5" t="s">
        <v>382</v>
      </c>
      <c r="D393" s="17" t="s">
        <v>396</v>
      </c>
      <c r="E393" s="17"/>
      <c r="F393" s="10">
        <f>F394</f>
        <v>4828.6000000000004</v>
      </c>
      <c r="G393" s="10">
        <f>G394</f>
        <v>4828.6000000000004</v>
      </c>
    </row>
    <row r="394" spans="1:7" ht="94.5" x14ac:dyDescent="0.25">
      <c r="A394" s="12" t="s">
        <v>322</v>
      </c>
      <c r="B394" s="5" t="s">
        <v>30</v>
      </c>
      <c r="C394" s="5" t="s">
        <v>382</v>
      </c>
      <c r="D394" s="17" t="s">
        <v>396</v>
      </c>
      <c r="E394" s="17">
        <v>100</v>
      </c>
      <c r="F394" s="10">
        <v>4828.6000000000004</v>
      </c>
      <c r="G394" s="11">
        <v>4828.6000000000004</v>
      </c>
    </row>
    <row r="395" spans="1:7" x14ac:dyDescent="0.25">
      <c r="A395" s="12" t="s">
        <v>397</v>
      </c>
      <c r="B395" s="5" t="s">
        <v>30</v>
      </c>
      <c r="C395" s="5" t="s">
        <v>398</v>
      </c>
      <c r="D395" s="5"/>
      <c r="E395" s="5"/>
      <c r="F395" s="10">
        <f>F396</f>
        <v>31789.5</v>
      </c>
      <c r="G395" s="10">
        <f>G396</f>
        <v>31789.5</v>
      </c>
    </row>
    <row r="396" spans="1:7" ht="47.25" x14ac:dyDescent="0.25">
      <c r="A396" s="12" t="s">
        <v>375</v>
      </c>
      <c r="B396" s="5" t="s">
        <v>30</v>
      </c>
      <c r="C396" s="5" t="s">
        <v>398</v>
      </c>
      <c r="D396" s="5" t="s">
        <v>376</v>
      </c>
      <c r="E396" s="5"/>
      <c r="F396" s="10">
        <f>F397+F401</f>
        <v>31789.5</v>
      </c>
      <c r="G396" s="10">
        <f>G397+G401</f>
        <v>31789.5</v>
      </c>
    </row>
    <row r="397" spans="1:7" ht="31.5" x14ac:dyDescent="0.25">
      <c r="A397" s="12" t="s">
        <v>89</v>
      </c>
      <c r="B397" s="5" t="s">
        <v>30</v>
      </c>
      <c r="C397" s="5" t="s">
        <v>398</v>
      </c>
      <c r="D397" s="5" t="s">
        <v>383</v>
      </c>
      <c r="E397" s="5"/>
      <c r="F397" s="10">
        <f t="shared" ref="F397:G399" si="30">F398</f>
        <v>95.2</v>
      </c>
      <c r="G397" s="10">
        <f t="shared" si="30"/>
        <v>95.2</v>
      </c>
    </row>
    <row r="398" spans="1:7" ht="63" x14ac:dyDescent="0.25">
      <c r="A398" s="12" t="s">
        <v>849</v>
      </c>
      <c r="B398" s="5" t="s">
        <v>30</v>
      </c>
      <c r="C398" s="5" t="s">
        <v>398</v>
      </c>
      <c r="D398" s="5" t="s">
        <v>399</v>
      </c>
      <c r="E398" s="5"/>
      <c r="F398" s="10">
        <f t="shared" si="30"/>
        <v>95.2</v>
      </c>
      <c r="G398" s="10">
        <f t="shared" si="30"/>
        <v>95.2</v>
      </c>
    </row>
    <row r="399" spans="1:7" ht="78.75" x14ac:dyDescent="0.25">
      <c r="A399" s="12" t="s">
        <v>334</v>
      </c>
      <c r="B399" s="5" t="s">
        <v>30</v>
      </c>
      <c r="C399" s="5" t="s">
        <v>398</v>
      </c>
      <c r="D399" s="22" t="s">
        <v>400</v>
      </c>
      <c r="E399" s="5"/>
      <c r="F399" s="10">
        <f t="shared" si="30"/>
        <v>95.2</v>
      </c>
      <c r="G399" s="10">
        <f t="shared" si="30"/>
        <v>95.2</v>
      </c>
    </row>
    <row r="400" spans="1:7" ht="47.25" x14ac:dyDescent="0.25">
      <c r="A400" s="12" t="s">
        <v>55</v>
      </c>
      <c r="B400" s="5" t="s">
        <v>30</v>
      </c>
      <c r="C400" s="5" t="s">
        <v>398</v>
      </c>
      <c r="D400" s="22" t="s">
        <v>400</v>
      </c>
      <c r="E400" s="5" t="s">
        <v>69</v>
      </c>
      <c r="F400" s="10">
        <v>95.2</v>
      </c>
      <c r="G400" s="11">
        <v>95.2</v>
      </c>
    </row>
    <row r="401" spans="1:9" x14ac:dyDescent="0.25">
      <c r="A401" s="12" t="s">
        <v>91</v>
      </c>
      <c r="B401" s="5" t="s">
        <v>30</v>
      </c>
      <c r="C401" s="5" t="s">
        <v>398</v>
      </c>
      <c r="D401" s="5" t="s">
        <v>377</v>
      </c>
      <c r="E401" s="5"/>
      <c r="F401" s="10">
        <f>F402</f>
        <v>31694.3</v>
      </c>
      <c r="G401" s="10">
        <f>G402</f>
        <v>31694.3</v>
      </c>
    </row>
    <row r="402" spans="1:9" ht="94.5" x14ac:dyDescent="0.25">
      <c r="A402" s="12" t="s">
        <v>378</v>
      </c>
      <c r="B402" s="5" t="s">
        <v>30</v>
      </c>
      <c r="C402" s="5" t="s">
        <v>398</v>
      </c>
      <c r="D402" s="5" t="s">
        <v>379</v>
      </c>
      <c r="E402" s="5"/>
      <c r="F402" s="10">
        <f>F403+F405</f>
        <v>31694.3</v>
      </c>
      <c r="G402" s="10">
        <f>G403+G405</f>
        <v>31694.3</v>
      </c>
    </row>
    <row r="403" spans="1:9" ht="63" x14ac:dyDescent="0.25">
      <c r="A403" s="12" t="s">
        <v>401</v>
      </c>
      <c r="B403" s="5" t="s">
        <v>30</v>
      </c>
      <c r="C403" s="5" t="s">
        <v>398</v>
      </c>
      <c r="D403" s="5" t="s">
        <v>402</v>
      </c>
      <c r="E403" s="5"/>
      <c r="F403" s="10">
        <f>F404</f>
        <v>1091.8</v>
      </c>
      <c r="G403" s="10">
        <f>G404</f>
        <v>1091.8</v>
      </c>
    </row>
    <row r="404" spans="1:9" ht="31.5" x14ac:dyDescent="0.25">
      <c r="A404" s="12" t="s">
        <v>26</v>
      </c>
      <c r="B404" s="5" t="s">
        <v>30</v>
      </c>
      <c r="C404" s="5" t="s">
        <v>398</v>
      </c>
      <c r="D404" s="5" t="s">
        <v>402</v>
      </c>
      <c r="E404" s="5">
        <v>300</v>
      </c>
      <c r="F404" s="10">
        <v>1091.8</v>
      </c>
      <c r="G404" s="11">
        <v>1091.8</v>
      </c>
    </row>
    <row r="405" spans="1:9" ht="47.25" x14ac:dyDescent="0.25">
      <c r="A405" s="12" t="s">
        <v>56</v>
      </c>
      <c r="B405" s="5" t="s">
        <v>30</v>
      </c>
      <c r="C405" s="5" t="s">
        <v>398</v>
      </c>
      <c r="D405" s="5" t="s">
        <v>380</v>
      </c>
      <c r="E405" s="5"/>
      <c r="F405" s="10">
        <f>F406</f>
        <v>30602.5</v>
      </c>
      <c r="G405" s="10">
        <f>G406</f>
        <v>30602.5</v>
      </c>
    </row>
    <row r="406" spans="1:9" ht="47.25" x14ac:dyDescent="0.25">
      <c r="A406" s="12" t="s">
        <v>55</v>
      </c>
      <c r="B406" s="5" t="s">
        <v>30</v>
      </c>
      <c r="C406" s="5" t="s">
        <v>398</v>
      </c>
      <c r="D406" s="5" t="s">
        <v>380</v>
      </c>
      <c r="E406" s="5">
        <v>600</v>
      </c>
      <c r="F406" s="10">
        <v>30602.5</v>
      </c>
      <c r="G406" s="11">
        <v>30602.5</v>
      </c>
    </row>
    <row r="407" spans="1:9" x14ac:dyDescent="0.25">
      <c r="A407" s="13" t="s">
        <v>403</v>
      </c>
      <c r="B407" s="5" t="s">
        <v>30</v>
      </c>
      <c r="C407" s="5" t="s">
        <v>404</v>
      </c>
      <c r="D407" s="5"/>
      <c r="E407" s="5"/>
      <c r="F407" s="10">
        <f t="shared" ref="F407:G410" si="31">F408</f>
        <v>22450.5</v>
      </c>
      <c r="G407" s="10">
        <f t="shared" si="31"/>
        <v>22450.5</v>
      </c>
    </row>
    <row r="408" spans="1:9" x14ac:dyDescent="0.25">
      <c r="A408" s="12" t="s">
        <v>405</v>
      </c>
      <c r="B408" s="5" t="s">
        <v>30</v>
      </c>
      <c r="C408" s="5" t="s">
        <v>406</v>
      </c>
      <c r="D408" s="5"/>
      <c r="E408" s="5"/>
      <c r="F408" s="10">
        <f t="shared" si="31"/>
        <v>22450.5</v>
      </c>
      <c r="G408" s="10">
        <f t="shared" si="31"/>
        <v>22450.5</v>
      </c>
    </row>
    <row r="409" spans="1:9" x14ac:dyDescent="0.25">
      <c r="A409" s="13" t="s">
        <v>11</v>
      </c>
      <c r="B409" s="5" t="s">
        <v>30</v>
      </c>
      <c r="C409" s="5" t="s">
        <v>406</v>
      </c>
      <c r="D409" s="5" t="s">
        <v>12</v>
      </c>
      <c r="E409" s="5"/>
      <c r="F409" s="10">
        <f t="shared" si="31"/>
        <v>22450.5</v>
      </c>
      <c r="G409" s="10">
        <f t="shared" si="31"/>
        <v>22450.5</v>
      </c>
    </row>
    <row r="410" spans="1:9" ht="47.25" x14ac:dyDescent="0.25">
      <c r="A410" s="13" t="s">
        <v>56</v>
      </c>
      <c r="B410" s="5" t="s">
        <v>30</v>
      </c>
      <c r="C410" s="5" t="s">
        <v>406</v>
      </c>
      <c r="D410" s="5" t="s">
        <v>57</v>
      </c>
      <c r="E410" s="5"/>
      <c r="F410" s="10">
        <f t="shared" si="31"/>
        <v>22450.5</v>
      </c>
      <c r="G410" s="10">
        <f t="shared" si="31"/>
        <v>22450.5</v>
      </c>
    </row>
    <row r="411" spans="1:9" ht="47.25" x14ac:dyDescent="0.25">
      <c r="A411" s="13" t="s">
        <v>55</v>
      </c>
      <c r="B411" s="5" t="s">
        <v>30</v>
      </c>
      <c r="C411" s="5" t="s">
        <v>406</v>
      </c>
      <c r="D411" s="5" t="s">
        <v>57</v>
      </c>
      <c r="E411" s="5">
        <v>600</v>
      </c>
      <c r="F411" s="10">
        <v>22450.5</v>
      </c>
      <c r="G411" s="10">
        <v>22450.5</v>
      </c>
    </row>
    <row r="412" spans="1:9" ht="31.5" x14ac:dyDescent="0.25">
      <c r="A412" s="12" t="s">
        <v>407</v>
      </c>
      <c r="B412" s="5" t="s">
        <v>30</v>
      </c>
      <c r="C412" s="5" t="s">
        <v>408</v>
      </c>
      <c r="D412" s="5"/>
      <c r="E412" s="5"/>
      <c r="F412" s="10">
        <f t="shared" ref="F412:G415" si="32">F413</f>
        <v>93308.4</v>
      </c>
      <c r="G412" s="10">
        <f t="shared" si="32"/>
        <v>74781.2</v>
      </c>
    </row>
    <row r="413" spans="1:9" ht="31.5" x14ac:dyDescent="0.25">
      <c r="A413" s="12" t="s">
        <v>409</v>
      </c>
      <c r="B413" s="5" t="s">
        <v>30</v>
      </c>
      <c r="C413" s="5" t="s">
        <v>410</v>
      </c>
      <c r="D413" s="5"/>
      <c r="E413" s="5"/>
      <c r="F413" s="10">
        <f t="shared" si="32"/>
        <v>93308.4</v>
      </c>
      <c r="G413" s="10">
        <f t="shared" si="32"/>
        <v>74781.2</v>
      </c>
      <c r="H413" s="53"/>
      <c r="I413" s="53"/>
    </row>
    <row r="414" spans="1:9" x14ac:dyDescent="0.25">
      <c r="A414" s="12" t="s">
        <v>11</v>
      </c>
      <c r="B414" s="5" t="s">
        <v>30</v>
      </c>
      <c r="C414" s="5" t="s">
        <v>410</v>
      </c>
      <c r="D414" s="5" t="s">
        <v>12</v>
      </c>
      <c r="E414" s="5"/>
      <c r="F414" s="10">
        <f t="shared" si="32"/>
        <v>93308.4</v>
      </c>
      <c r="G414" s="10">
        <f t="shared" si="32"/>
        <v>74781.2</v>
      </c>
      <c r="H414" s="53"/>
      <c r="I414" s="53"/>
    </row>
    <row r="415" spans="1:9" ht="31.5" x14ac:dyDescent="0.25">
      <c r="A415" s="12" t="s">
        <v>411</v>
      </c>
      <c r="B415" s="5" t="s">
        <v>30</v>
      </c>
      <c r="C415" s="5" t="s">
        <v>410</v>
      </c>
      <c r="D415" s="5" t="s">
        <v>412</v>
      </c>
      <c r="E415" s="5"/>
      <c r="F415" s="10">
        <f t="shared" si="32"/>
        <v>93308.4</v>
      </c>
      <c r="G415" s="10">
        <f t="shared" si="32"/>
        <v>74781.2</v>
      </c>
      <c r="H415" s="53"/>
      <c r="I415" s="53"/>
    </row>
    <row r="416" spans="1:9" ht="31.5" x14ac:dyDescent="0.25">
      <c r="A416" s="12" t="s">
        <v>413</v>
      </c>
      <c r="B416" s="5" t="s">
        <v>30</v>
      </c>
      <c r="C416" s="5" t="s">
        <v>410</v>
      </c>
      <c r="D416" s="5" t="s">
        <v>412</v>
      </c>
      <c r="E416" s="5">
        <v>700</v>
      </c>
      <c r="F416" s="10">
        <v>93308.4</v>
      </c>
      <c r="G416" s="11">
        <v>74781.2</v>
      </c>
      <c r="H416" s="53"/>
      <c r="I416" s="53"/>
    </row>
    <row r="417" spans="1:7" ht="31.5" x14ac:dyDescent="0.25">
      <c r="A417" s="25" t="s">
        <v>414</v>
      </c>
      <c r="B417" s="6" t="s">
        <v>415</v>
      </c>
      <c r="C417" s="6" t="s">
        <v>31</v>
      </c>
      <c r="D417" s="6"/>
      <c r="E417" s="6"/>
      <c r="F417" s="8">
        <f>F418</f>
        <v>104219.2</v>
      </c>
      <c r="G417" s="8">
        <f>G418</f>
        <v>71262.899999999994</v>
      </c>
    </row>
    <row r="418" spans="1:7" x14ac:dyDescent="0.25">
      <c r="A418" s="16" t="s">
        <v>7</v>
      </c>
      <c r="B418" s="5" t="s">
        <v>415</v>
      </c>
      <c r="C418" s="5" t="s">
        <v>8</v>
      </c>
      <c r="D418" s="5"/>
      <c r="E418" s="5"/>
      <c r="F418" s="10">
        <f>F419+F426+F430</f>
        <v>104219.2</v>
      </c>
      <c r="G418" s="10">
        <f>G419+G426+G430</f>
        <v>71262.899999999994</v>
      </c>
    </row>
    <row r="419" spans="1:7" ht="63" x14ac:dyDescent="0.25">
      <c r="A419" s="16" t="s">
        <v>416</v>
      </c>
      <c r="B419" s="5" t="s">
        <v>415</v>
      </c>
      <c r="C419" s="5" t="s">
        <v>417</v>
      </c>
      <c r="D419" s="5"/>
      <c r="E419" s="5"/>
      <c r="F419" s="10">
        <f t="shared" ref="F419:G420" si="33">F420</f>
        <v>71159.3</v>
      </c>
      <c r="G419" s="10">
        <f t="shared" si="33"/>
        <v>71021.7</v>
      </c>
    </row>
    <row r="420" spans="1:7" x14ac:dyDescent="0.25">
      <c r="A420" s="16" t="s">
        <v>11</v>
      </c>
      <c r="B420" s="5" t="s">
        <v>415</v>
      </c>
      <c r="C420" s="5" t="s">
        <v>417</v>
      </c>
      <c r="D420" s="5" t="s">
        <v>12</v>
      </c>
      <c r="E420" s="5"/>
      <c r="F420" s="10">
        <f t="shared" si="33"/>
        <v>71159.3</v>
      </c>
      <c r="G420" s="10">
        <f t="shared" si="33"/>
        <v>71021.7</v>
      </c>
    </row>
    <row r="421" spans="1:7" ht="47.25" x14ac:dyDescent="0.25">
      <c r="A421" s="26" t="s">
        <v>37</v>
      </c>
      <c r="B421" s="5" t="s">
        <v>415</v>
      </c>
      <c r="C421" s="5" t="s">
        <v>417</v>
      </c>
      <c r="D421" s="5" t="s">
        <v>38</v>
      </c>
      <c r="E421" s="5"/>
      <c r="F421" s="10">
        <f>F422+F423+F425+F424</f>
        <v>71159.3</v>
      </c>
      <c r="G421" s="10">
        <f>G422+G423+G425+G424</f>
        <v>71021.7</v>
      </c>
    </row>
    <row r="422" spans="1:7" ht="94.5" x14ac:dyDescent="0.25">
      <c r="A422" s="16" t="s">
        <v>15</v>
      </c>
      <c r="B422" s="5" t="s">
        <v>415</v>
      </c>
      <c r="C422" s="5" t="s">
        <v>417</v>
      </c>
      <c r="D422" s="5" t="s">
        <v>38</v>
      </c>
      <c r="E422" s="5">
        <v>100</v>
      </c>
      <c r="F422" s="10">
        <v>67252.100000000006</v>
      </c>
      <c r="G422" s="11">
        <v>67120.2</v>
      </c>
    </row>
    <row r="423" spans="1:7" ht="47.25" x14ac:dyDescent="0.25">
      <c r="A423" s="16" t="s">
        <v>18</v>
      </c>
      <c r="B423" s="5" t="s">
        <v>415</v>
      </c>
      <c r="C423" s="5" t="s">
        <v>417</v>
      </c>
      <c r="D423" s="5" t="s">
        <v>38</v>
      </c>
      <c r="E423" s="5">
        <v>200</v>
      </c>
      <c r="F423" s="10">
        <v>3808.1</v>
      </c>
      <c r="G423" s="11">
        <v>3802.6</v>
      </c>
    </row>
    <row r="424" spans="1:7" ht="31.5" x14ac:dyDescent="0.25">
      <c r="A424" s="16" t="s">
        <v>26</v>
      </c>
      <c r="B424" s="5" t="s">
        <v>415</v>
      </c>
      <c r="C424" s="5" t="s">
        <v>417</v>
      </c>
      <c r="D424" s="5" t="s">
        <v>38</v>
      </c>
      <c r="E424" s="5" t="s">
        <v>58</v>
      </c>
      <c r="F424" s="10">
        <v>28.9</v>
      </c>
      <c r="G424" s="11">
        <v>28.9</v>
      </c>
    </row>
    <row r="425" spans="1:7" x14ac:dyDescent="0.25">
      <c r="A425" s="26" t="s">
        <v>39</v>
      </c>
      <c r="B425" s="5" t="s">
        <v>415</v>
      </c>
      <c r="C425" s="5" t="s">
        <v>417</v>
      </c>
      <c r="D425" s="5" t="s">
        <v>38</v>
      </c>
      <c r="E425" s="5">
        <v>800</v>
      </c>
      <c r="F425" s="10">
        <v>70.2</v>
      </c>
      <c r="G425" s="11">
        <v>70</v>
      </c>
    </row>
    <row r="426" spans="1:7" x14ac:dyDescent="0.25">
      <c r="A426" s="16" t="s">
        <v>418</v>
      </c>
      <c r="B426" s="5" t="s">
        <v>415</v>
      </c>
      <c r="C426" s="5" t="s">
        <v>419</v>
      </c>
      <c r="D426" s="5"/>
      <c r="E426" s="5"/>
      <c r="F426" s="10">
        <f t="shared" ref="F426:G428" si="34">F427</f>
        <v>32818.699999999997</v>
      </c>
      <c r="G426" s="10">
        <f t="shared" si="34"/>
        <v>0</v>
      </c>
    </row>
    <row r="427" spans="1:7" x14ac:dyDescent="0.25">
      <c r="A427" s="16" t="s">
        <v>11</v>
      </c>
      <c r="B427" s="5" t="s">
        <v>415</v>
      </c>
      <c r="C427" s="5" t="s">
        <v>419</v>
      </c>
      <c r="D427" s="5" t="s">
        <v>12</v>
      </c>
      <c r="E427" s="5"/>
      <c r="F427" s="10">
        <f t="shared" si="34"/>
        <v>32818.699999999997</v>
      </c>
      <c r="G427" s="10">
        <f t="shared" si="34"/>
        <v>0</v>
      </c>
    </row>
    <row r="428" spans="1:7" ht="31.5" x14ac:dyDescent="0.25">
      <c r="A428" s="16" t="s">
        <v>208</v>
      </c>
      <c r="B428" s="5" t="s">
        <v>415</v>
      </c>
      <c r="C428" s="5" t="s">
        <v>419</v>
      </c>
      <c r="D428" s="5" t="s">
        <v>209</v>
      </c>
      <c r="E428" s="5"/>
      <c r="F428" s="10">
        <f t="shared" si="34"/>
        <v>32818.699999999997</v>
      </c>
      <c r="G428" s="10">
        <f t="shared" si="34"/>
        <v>0</v>
      </c>
    </row>
    <row r="429" spans="1:7" x14ac:dyDescent="0.25">
      <c r="A429" s="26" t="s">
        <v>39</v>
      </c>
      <c r="B429" s="5" t="s">
        <v>415</v>
      </c>
      <c r="C429" s="5" t="s">
        <v>419</v>
      </c>
      <c r="D429" s="5" t="s">
        <v>209</v>
      </c>
      <c r="E429" s="5">
        <v>800</v>
      </c>
      <c r="F429" s="10">
        <v>32818.699999999997</v>
      </c>
      <c r="G429" s="10">
        <v>0</v>
      </c>
    </row>
    <row r="430" spans="1:7" x14ac:dyDescent="0.25">
      <c r="A430" s="12" t="s">
        <v>21</v>
      </c>
      <c r="B430" s="5" t="s">
        <v>415</v>
      </c>
      <c r="C430" s="5" t="s">
        <v>22</v>
      </c>
      <c r="D430" s="5"/>
      <c r="E430" s="5"/>
      <c r="F430" s="10">
        <f>F431</f>
        <v>241.2</v>
      </c>
      <c r="G430" s="10">
        <f>G431</f>
        <v>241.2</v>
      </c>
    </row>
    <row r="431" spans="1:7" x14ac:dyDescent="0.25">
      <c r="A431" s="12" t="s">
        <v>11</v>
      </c>
      <c r="B431" s="5" t="s">
        <v>415</v>
      </c>
      <c r="C431" s="5" t="s">
        <v>22</v>
      </c>
      <c r="D431" s="5" t="s">
        <v>12</v>
      </c>
      <c r="E431" s="5"/>
      <c r="F431" s="10">
        <f t="shared" ref="F431:G431" si="35">F432</f>
        <v>241.2</v>
      </c>
      <c r="G431" s="10">
        <f t="shared" si="35"/>
        <v>241.2</v>
      </c>
    </row>
    <row r="432" spans="1:7" ht="63" x14ac:dyDescent="0.25">
      <c r="A432" s="12" t="s">
        <v>61</v>
      </c>
      <c r="B432" s="5" t="s">
        <v>415</v>
      </c>
      <c r="C432" s="5" t="s">
        <v>22</v>
      </c>
      <c r="D432" s="5" t="s">
        <v>62</v>
      </c>
      <c r="E432" s="22"/>
      <c r="F432" s="10">
        <f>F433</f>
        <v>241.2</v>
      </c>
      <c r="G432" s="10">
        <f>G433</f>
        <v>241.2</v>
      </c>
    </row>
    <row r="433" spans="1:7" x14ac:dyDescent="0.25">
      <c r="A433" s="13" t="s">
        <v>39</v>
      </c>
      <c r="B433" s="5" t="s">
        <v>415</v>
      </c>
      <c r="C433" s="5" t="s">
        <v>22</v>
      </c>
      <c r="D433" s="5" t="s">
        <v>62</v>
      </c>
      <c r="E433" s="7">
        <v>800</v>
      </c>
      <c r="F433" s="10">
        <v>241.2</v>
      </c>
      <c r="G433" s="10">
        <v>241.2</v>
      </c>
    </row>
    <row r="434" spans="1:7" ht="31.5" x14ac:dyDescent="0.25">
      <c r="A434" s="25" t="s">
        <v>420</v>
      </c>
      <c r="B434" s="6" t="s">
        <v>421</v>
      </c>
      <c r="C434" s="6" t="s">
        <v>31</v>
      </c>
      <c r="D434" s="6"/>
      <c r="E434" s="6"/>
      <c r="F434" s="8">
        <f>F435+F450+F482+F515+F665</f>
        <v>3130933.7</v>
      </c>
      <c r="G434" s="8">
        <f>G435+G450+G482+G515+G665</f>
        <v>2947669.2</v>
      </c>
    </row>
    <row r="435" spans="1:7" x14ac:dyDescent="0.25">
      <c r="A435" s="16" t="s">
        <v>7</v>
      </c>
      <c r="B435" s="5" t="s">
        <v>421</v>
      </c>
      <c r="C435" s="5" t="s">
        <v>8</v>
      </c>
      <c r="D435" s="5"/>
      <c r="E435" s="5"/>
      <c r="F435" s="10">
        <f>F436+F442</f>
        <v>69460.399999999994</v>
      </c>
      <c r="G435" s="10">
        <f>G436+G442</f>
        <v>69460.399999999994</v>
      </c>
    </row>
    <row r="436" spans="1:7" ht="31.5" x14ac:dyDescent="0.25">
      <c r="A436" s="16" t="s">
        <v>422</v>
      </c>
      <c r="B436" s="5" t="s">
        <v>421</v>
      </c>
      <c r="C436" s="5" t="s">
        <v>423</v>
      </c>
      <c r="D436" s="5"/>
      <c r="E436" s="5"/>
      <c r="F436" s="10">
        <f t="shared" ref="F436:G440" si="36">F437</f>
        <v>665</v>
      </c>
      <c r="G436" s="10">
        <f t="shared" si="36"/>
        <v>665</v>
      </c>
    </row>
    <row r="437" spans="1:7" ht="63" x14ac:dyDescent="0.25">
      <c r="A437" s="16" t="s">
        <v>289</v>
      </c>
      <c r="B437" s="5" t="s">
        <v>421</v>
      </c>
      <c r="C437" s="5" t="s">
        <v>423</v>
      </c>
      <c r="D437" s="5" t="s">
        <v>290</v>
      </c>
      <c r="E437" s="5"/>
      <c r="F437" s="10">
        <f t="shared" si="36"/>
        <v>665</v>
      </c>
      <c r="G437" s="10">
        <f t="shared" si="36"/>
        <v>665</v>
      </c>
    </row>
    <row r="438" spans="1:7" x14ac:dyDescent="0.25">
      <c r="A438" s="16" t="s">
        <v>91</v>
      </c>
      <c r="B438" s="5" t="s">
        <v>421</v>
      </c>
      <c r="C438" s="5" t="s">
        <v>423</v>
      </c>
      <c r="D438" s="5" t="s">
        <v>311</v>
      </c>
      <c r="E438" s="5"/>
      <c r="F438" s="10">
        <f t="shared" si="36"/>
        <v>665</v>
      </c>
      <c r="G438" s="10">
        <f t="shared" si="36"/>
        <v>665</v>
      </c>
    </row>
    <row r="439" spans="1:7" ht="47.25" x14ac:dyDescent="0.25">
      <c r="A439" s="16" t="s">
        <v>312</v>
      </c>
      <c r="B439" s="5" t="s">
        <v>421</v>
      </c>
      <c r="C439" s="5" t="s">
        <v>423</v>
      </c>
      <c r="D439" s="5" t="s">
        <v>313</v>
      </c>
      <c r="E439" s="5"/>
      <c r="F439" s="10">
        <f t="shared" si="36"/>
        <v>665</v>
      </c>
      <c r="G439" s="10">
        <f t="shared" si="36"/>
        <v>665</v>
      </c>
    </row>
    <row r="440" spans="1:7" x14ac:dyDescent="0.25">
      <c r="A440" s="16" t="s">
        <v>424</v>
      </c>
      <c r="B440" s="5" t="s">
        <v>421</v>
      </c>
      <c r="C440" s="5" t="s">
        <v>423</v>
      </c>
      <c r="D440" s="5" t="s">
        <v>425</v>
      </c>
      <c r="E440" s="5"/>
      <c r="F440" s="10">
        <f t="shared" si="36"/>
        <v>665</v>
      </c>
      <c r="G440" s="10">
        <f t="shared" si="36"/>
        <v>665</v>
      </c>
    </row>
    <row r="441" spans="1:7" ht="47.25" x14ac:dyDescent="0.25">
      <c r="A441" s="16" t="s">
        <v>18</v>
      </c>
      <c r="B441" s="5" t="s">
        <v>421</v>
      </c>
      <c r="C441" s="5" t="s">
        <v>423</v>
      </c>
      <c r="D441" s="5" t="s">
        <v>425</v>
      </c>
      <c r="E441" s="5" t="s">
        <v>47</v>
      </c>
      <c r="F441" s="10">
        <v>665</v>
      </c>
      <c r="G441" s="10">
        <v>665</v>
      </c>
    </row>
    <row r="442" spans="1:7" x14ac:dyDescent="0.25">
      <c r="A442" s="16" t="s">
        <v>21</v>
      </c>
      <c r="B442" s="5" t="s">
        <v>421</v>
      </c>
      <c r="C442" s="5" t="s">
        <v>22</v>
      </c>
      <c r="D442" s="5"/>
      <c r="E442" s="5"/>
      <c r="F442" s="10">
        <f>F443</f>
        <v>68795.399999999994</v>
      </c>
      <c r="G442" s="10">
        <f>G443</f>
        <v>68795.399999999994</v>
      </c>
    </row>
    <row r="443" spans="1:7" x14ac:dyDescent="0.25">
      <c r="A443" s="16" t="s">
        <v>11</v>
      </c>
      <c r="B443" s="5" t="s">
        <v>421</v>
      </c>
      <c r="C443" s="5" t="s">
        <v>22</v>
      </c>
      <c r="D443" s="5" t="s">
        <v>12</v>
      </c>
      <c r="E443" s="5"/>
      <c r="F443" s="10">
        <f>F444+F448</f>
        <v>68795.399999999994</v>
      </c>
      <c r="G443" s="10">
        <f>G444+G448</f>
        <v>68795.399999999994</v>
      </c>
    </row>
    <row r="444" spans="1:7" ht="63" x14ac:dyDescent="0.25">
      <c r="A444" s="16" t="s">
        <v>61</v>
      </c>
      <c r="B444" s="5" t="s">
        <v>421</v>
      </c>
      <c r="C444" s="5" t="s">
        <v>22</v>
      </c>
      <c r="D444" s="5" t="s">
        <v>62</v>
      </c>
      <c r="E444" s="5"/>
      <c r="F444" s="10">
        <f>F445+F446+F447</f>
        <v>68735.399999999994</v>
      </c>
      <c r="G444" s="10">
        <f>G445+G446+G447</f>
        <v>68735.399999999994</v>
      </c>
    </row>
    <row r="445" spans="1:7" ht="47.25" x14ac:dyDescent="0.25">
      <c r="A445" s="16" t="s">
        <v>18</v>
      </c>
      <c r="B445" s="5" t="s">
        <v>421</v>
      </c>
      <c r="C445" s="5" t="s">
        <v>22</v>
      </c>
      <c r="D445" s="5" t="s">
        <v>62</v>
      </c>
      <c r="E445" s="5" t="s">
        <v>47</v>
      </c>
      <c r="F445" s="10">
        <v>647.1</v>
      </c>
      <c r="G445" s="10">
        <v>647.1</v>
      </c>
    </row>
    <row r="446" spans="1:7" ht="47.25" x14ac:dyDescent="0.25">
      <c r="A446" s="16" t="s">
        <v>55</v>
      </c>
      <c r="B446" s="5" t="s">
        <v>421</v>
      </c>
      <c r="C446" s="5" t="s">
        <v>22</v>
      </c>
      <c r="D446" s="5" t="s">
        <v>62</v>
      </c>
      <c r="E446" s="5" t="s">
        <v>69</v>
      </c>
      <c r="F446" s="10">
        <v>67415.899999999994</v>
      </c>
      <c r="G446" s="10">
        <v>67415.899999999994</v>
      </c>
    </row>
    <row r="447" spans="1:7" x14ac:dyDescent="0.25">
      <c r="A447" s="26" t="s">
        <v>39</v>
      </c>
      <c r="B447" s="5" t="s">
        <v>421</v>
      </c>
      <c r="C447" s="5" t="s">
        <v>22</v>
      </c>
      <c r="D447" s="5" t="s">
        <v>62</v>
      </c>
      <c r="E447" s="5">
        <v>800</v>
      </c>
      <c r="F447" s="10">
        <v>672.4</v>
      </c>
      <c r="G447" s="11">
        <v>672.4</v>
      </c>
    </row>
    <row r="448" spans="1:7" x14ac:dyDescent="0.25">
      <c r="A448" s="26" t="s">
        <v>63</v>
      </c>
      <c r="B448" s="5" t="s">
        <v>421</v>
      </c>
      <c r="C448" s="5" t="s">
        <v>22</v>
      </c>
      <c r="D448" s="5" t="s">
        <v>64</v>
      </c>
      <c r="E448" s="5"/>
      <c r="F448" s="10">
        <f>F449</f>
        <v>60</v>
      </c>
      <c r="G448" s="10">
        <f>G449</f>
        <v>60</v>
      </c>
    </row>
    <row r="449" spans="1:7" x14ac:dyDescent="0.25">
      <c r="A449" s="26" t="s">
        <v>39</v>
      </c>
      <c r="B449" s="5" t="s">
        <v>421</v>
      </c>
      <c r="C449" s="5" t="s">
        <v>22</v>
      </c>
      <c r="D449" s="5" t="s">
        <v>64</v>
      </c>
      <c r="E449" s="5" t="s">
        <v>171</v>
      </c>
      <c r="F449" s="10">
        <v>60</v>
      </c>
      <c r="G449" s="10">
        <v>60</v>
      </c>
    </row>
    <row r="450" spans="1:7" ht="31.5" x14ac:dyDescent="0.25">
      <c r="A450" s="16" t="s">
        <v>426</v>
      </c>
      <c r="B450" s="5" t="s">
        <v>421</v>
      </c>
      <c r="C450" s="5" t="s">
        <v>427</v>
      </c>
      <c r="D450" s="5"/>
      <c r="E450" s="5"/>
      <c r="F450" s="10">
        <f>F451+F473</f>
        <v>202034.80000000002</v>
      </c>
      <c r="G450" s="10">
        <f>G451+G473</f>
        <v>201891.20000000004</v>
      </c>
    </row>
    <row r="451" spans="1:7" ht="63" x14ac:dyDescent="0.25">
      <c r="A451" s="26" t="s">
        <v>428</v>
      </c>
      <c r="B451" s="5" t="s">
        <v>421</v>
      </c>
      <c r="C451" s="5" t="s">
        <v>429</v>
      </c>
      <c r="D451" s="5"/>
      <c r="E451" s="5"/>
      <c r="F451" s="10">
        <f>F452+F456</f>
        <v>200522.80000000002</v>
      </c>
      <c r="G451" s="10">
        <f>G452+G456</f>
        <v>200379.20000000004</v>
      </c>
    </row>
    <row r="452" spans="1:7" x14ac:dyDescent="0.25">
      <c r="A452" s="16" t="s">
        <v>11</v>
      </c>
      <c r="B452" s="5" t="s">
        <v>421</v>
      </c>
      <c r="C452" s="5" t="s">
        <v>429</v>
      </c>
      <c r="D452" s="5" t="s">
        <v>12</v>
      </c>
      <c r="E452" s="5"/>
      <c r="F452" s="10">
        <f>F453</f>
        <v>8814.6</v>
      </c>
      <c r="G452" s="10">
        <f>G453</f>
        <v>8814.6</v>
      </c>
    </row>
    <row r="453" spans="1:7" ht="31.5" x14ac:dyDescent="0.25">
      <c r="A453" s="16" t="s">
        <v>208</v>
      </c>
      <c r="B453" s="5" t="s">
        <v>421</v>
      </c>
      <c r="C453" s="5" t="s">
        <v>429</v>
      </c>
      <c r="D453" s="5" t="s">
        <v>209</v>
      </c>
      <c r="E453" s="5"/>
      <c r="F453" s="10">
        <f>F454+F455</f>
        <v>8814.6</v>
      </c>
      <c r="G453" s="10">
        <f>G454+G455</f>
        <v>8814.6</v>
      </c>
    </row>
    <row r="454" spans="1:7" ht="47.25" x14ac:dyDescent="0.25">
      <c r="A454" s="16" t="s">
        <v>18</v>
      </c>
      <c r="B454" s="5" t="s">
        <v>421</v>
      </c>
      <c r="C454" s="5" t="s">
        <v>429</v>
      </c>
      <c r="D454" s="5" t="s">
        <v>209</v>
      </c>
      <c r="E454" s="5" t="s">
        <v>47</v>
      </c>
      <c r="F454" s="10">
        <v>6279</v>
      </c>
      <c r="G454" s="10">
        <v>6279</v>
      </c>
    </row>
    <row r="455" spans="1:7" ht="47.25" x14ac:dyDescent="0.25">
      <c r="A455" s="12" t="s">
        <v>55</v>
      </c>
      <c r="B455" s="5" t="s">
        <v>421</v>
      </c>
      <c r="C455" s="5" t="s">
        <v>429</v>
      </c>
      <c r="D455" s="5" t="s">
        <v>209</v>
      </c>
      <c r="E455" s="5" t="s">
        <v>69</v>
      </c>
      <c r="F455" s="10">
        <v>2535.6</v>
      </c>
      <c r="G455" s="10">
        <v>2535.6</v>
      </c>
    </row>
    <row r="456" spans="1:7" ht="51" customHeight="1" x14ac:dyDescent="0.25">
      <c r="A456" s="26" t="s">
        <v>430</v>
      </c>
      <c r="B456" s="5" t="s">
        <v>421</v>
      </c>
      <c r="C456" s="5" t="s">
        <v>429</v>
      </c>
      <c r="D456" s="5" t="s">
        <v>431</v>
      </c>
      <c r="E456" s="5"/>
      <c r="F456" s="10">
        <f>F457+F461</f>
        <v>191708.2</v>
      </c>
      <c r="G456" s="10">
        <f>G457+G461</f>
        <v>191564.60000000003</v>
      </c>
    </row>
    <row r="457" spans="1:7" ht="31.5" x14ac:dyDescent="0.25">
      <c r="A457" s="12" t="s">
        <v>89</v>
      </c>
      <c r="B457" s="5" t="s">
        <v>421</v>
      </c>
      <c r="C457" s="5" t="s">
        <v>429</v>
      </c>
      <c r="D457" s="5" t="s">
        <v>432</v>
      </c>
      <c r="E457" s="5"/>
      <c r="F457" s="10">
        <f t="shared" ref="F457:G459" si="37">F458</f>
        <v>3936.2</v>
      </c>
      <c r="G457" s="10">
        <f t="shared" si="37"/>
        <v>3936.2</v>
      </c>
    </row>
    <row r="458" spans="1:7" ht="47.25" x14ac:dyDescent="0.25">
      <c r="A458" s="51" t="s">
        <v>433</v>
      </c>
      <c r="B458" s="5" t="s">
        <v>421</v>
      </c>
      <c r="C458" s="5" t="s">
        <v>429</v>
      </c>
      <c r="D458" s="5" t="s">
        <v>434</v>
      </c>
      <c r="E458" s="5"/>
      <c r="F458" s="10">
        <f t="shared" si="37"/>
        <v>3936.2</v>
      </c>
      <c r="G458" s="10">
        <f t="shared" si="37"/>
        <v>3936.2</v>
      </c>
    </row>
    <row r="459" spans="1:7" ht="31.5" x14ac:dyDescent="0.25">
      <c r="A459" s="51" t="s">
        <v>435</v>
      </c>
      <c r="B459" s="5" t="s">
        <v>421</v>
      </c>
      <c r="C459" s="5" t="s">
        <v>429</v>
      </c>
      <c r="D459" s="5" t="s">
        <v>770</v>
      </c>
      <c r="E459" s="5"/>
      <c r="F459" s="10">
        <f t="shared" si="37"/>
        <v>3936.2</v>
      </c>
      <c r="G459" s="10">
        <f t="shared" si="37"/>
        <v>3936.2</v>
      </c>
    </row>
    <row r="460" spans="1:7" ht="47.25" x14ac:dyDescent="0.25">
      <c r="A460" s="16" t="s">
        <v>18</v>
      </c>
      <c r="B460" s="5" t="s">
        <v>421</v>
      </c>
      <c r="C460" s="5" t="s">
        <v>429</v>
      </c>
      <c r="D460" s="5" t="s">
        <v>770</v>
      </c>
      <c r="E460" s="5">
        <v>200</v>
      </c>
      <c r="F460" s="10">
        <v>3936.2</v>
      </c>
      <c r="G460" s="10">
        <v>3936.2</v>
      </c>
    </row>
    <row r="461" spans="1:7" x14ac:dyDescent="0.25">
      <c r="A461" s="16" t="s">
        <v>91</v>
      </c>
      <c r="B461" s="5" t="s">
        <v>421</v>
      </c>
      <c r="C461" s="5" t="s">
        <v>429</v>
      </c>
      <c r="D461" s="5" t="s">
        <v>436</v>
      </c>
      <c r="E461" s="5"/>
      <c r="F461" s="10">
        <f>F462</f>
        <v>187772</v>
      </c>
      <c r="G461" s="10">
        <f>G462</f>
        <v>187628.40000000002</v>
      </c>
    </row>
    <row r="462" spans="1:7" ht="141.75" x14ac:dyDescent="0.25">
      <c r="A462" s="16" t="s">
        <v>437</v>
      </c>
      <c r="B462" s="5" t="s">
        <v>421</v>
      </c>
      <c r="C462" s="5" t="s">
        <v>429</v>
      </c>
      <c r="D462" s="5" t="s">
        <v>438</v>
      </c>
      <c r="E462" s="5"/>
      <c r="F462" s="10">
        <f>F463+F465+F467+F471</f>
        <v>187772</v>
      </c>
      <c r="G462" s="10">
        <f>G463+G465+G467+G471</f>
        <v>187628.40000000002</v>
      </c>
    </row>
    <row r="463" spans="1:7" ht="31.5" x14ac:dyDescent="0.25">
      <c r="A463" s="16" t="s">
        <v>439</v>
      </c>
      <c r="B463" s="5" t="s">
        <v>421</v>
      </c>
      <c r="C463" s="5" t="s">
        <v>429</v>
      </c>
      <c r="D463" s="5" t="s">
        <v>440</v>
      </c>
      <c r="E463" s="5"/>
      <c r="F463" s="10">
        <f>F464</f>
        <v>49591.6</v>
      </c>
      <c r="G463" s="10">
        <f>G464</f>
        <v>49523.7</v>
      </c>
    </row>
    <row r="464" spans="1:7" ht="47.25" x14ac:dyDescent="0.25">
      <c r="A464" s="16" t="s">
        <v>18</v>
      </c>
      <c r="B464" s="5" t="s">
        <v>421</v>
      </c>
      <c r="C464" s="5" t="s">
        <v>429</v>
      </c>
      <c r="D464" s="5" t="s">
        <v>440</v>
      </c>
      <c r="E464" s="5">
        <v>200</v>
      </c>
      <c r="F464" s="10">
        <v>49591.6</v>
      </c>
      <c r="G464" s="27">
        <v>49523.7</v>
      </c>
    </row>
    <row r="465" spans="1:7" ht="63" x14ac:dyDescent="0.25">
      <c r="A465" s="16" t="s">
        <v>441</v>
      </c>
      <c r="B465" s="5" t="s">
        <v>421</v>
      </c>
      <c r="C465" s="5" t="s">
        <v>429</v>
      </c>
      <c r="D465" s="5" t="s">
        <v>442</v>
      </c>
      <c r="E465" s="5"/>
      <c r="F465" s="10">
        <f>F466</f>
        <v>9595.7000000000007</v>
      </c>
      <c r="G465" s="10">
        <f>G466</f>
        <v>9580.1</v>
      </c>
    </row>
    <row r="466" spans="1:7" ht="47.25" x14ac:dyDescent="0.25">
      <c r="A466" s="16" t="s">
        <v>18</v>
      </c>
      <c r="B466" s="5" t="s">
        <v>421</v>
      </c>
      <c r="C466" s="5" t="s">
        <v>429</v>
      </c>
      <c r="D466" s="5" t="s">
        <v>442</v>
      </c>
      <c r="E466" s="5">
        <v>200</v>
      </c>
      <c r="F466" s="10">
        <v>9595.7000000000007</v>
      </c>
      <c r="G466" s="27">
        <v>9580.1</v>
      </c>
    </row>
    <row r="467" spans="1:7" ht="47.25" x14ac:dyDescent="0.25">
      <c r="A467" s="16" t="s">
        <v>56</v>
      </c>
      <c r="B467" s="5" t="s">
        <v>421</v>
      </c>
      <c r="C467" s="5" t="s">
        <v>429</v>
      </c>
      <c r="D467" s="5" t="s">
        <v>443</v>
      </c>
      <c r="E467" s="5"/>
      <c r="F467" s="10">
        <f>F468+F469+F470</f>
        <v>127548</v>
      </c>
      <c r="G467" s="10">
        <f>G468+G469+G470</f>
        <v>127487.90000000001</v>
      </c>
    </row>
    <row r="468" spans="1:7" ht="94.5" x14ac:dyDescent="0.25">
      <c r="A468" s="12" t="s">
        <v>322</v>
      </c>
      <c r="B468" s="5" t="s">
        <v>421</v>
      </c>
      <c r="C468" s="5" t="s">
        <v>429</v>
      </c>
      <c r="D468" s="5" t="s">
        <v>443</v>
      </c>
      <c r="E468" s="5">
        <v>100</v>
      </c>
      <c r="F468" s="10">
        <v>108447.8</v>
      </c>
      <c r="G468" s="11">
        <v>108407.6</v>
      </c>
    </row>
    <row r="469" spans="1:7" ht="47.25" x14ac:dyDescent="0.25">
      <c r="A469" s="12" t="s">
        <v>18</v>
      </c>
      <c r="B469" s="5" t="s">
        <v>421</v>
      </c>
      <c r="C469" s="5" t="s">
        <v>429</v>
      </c>
      <c r="D469" s="5" t="s">
        <v>443</v>
      </c>
      <c r="E469" s="5">
        <v>200</v>
      </c>
      <c r="F469" s="10">
        <v>17684.7</v>
      </c>
      <c r="G469" s="11">
        <v>17665.2</v>
      </c>
    </row>
    <row r="470" spans="1:7" x14ac:dyDescent="0.25">
      <c r="A470" s="13" t="s">
        <v>39</v>
      </c>
      <c r="B470" s="5" t="s">
        <v>421</v>
      </c>
      <c r="C470" s="5" t="s">
        <v>429</v>
      </c>
      <c r="D470" s="5" t="s">
        <v>443</v>
      </c>
      <c r="E470" s="5">
        <v>800</v>
      </c>
      <c r="F470" s="10">
        <v>1415.5</v>
      </c>
      <c r="G470" s="11">
        <v>1415.1</v>
      </c>
    </row>
    <row r="471" spans="1:7" ht="78.75" x14ac:dyDescent="0.25">
      <c r="A471" s="13" t="s">
        <v>444</v>
      </c>
      <c r="B471" s="5" t="s">
        <v>421</v>
      </c>
      <c r="C471" s="5" t="s">
        <v>429</v>
      </c>
      <c r="D471" s="5" t="s">
        <v>445</v>
      </c>
      <c r="E471" s="5"/>
      <c r="F471" s="10">
        <f>F472</f>
        <v>1036.7</v>
      </c>
      <c r="G471" s="10">
        <f>G472</f>
        <v>1036.7</v>
      </c>
    </row>
    <row r="472" spans="1:7" ht="31.5" x14ac:dyDescent="0.25">
      <c r="A472" s="54" t="s">
        <v>26</v>
      </c>
      <c r="B472" s="5" t="s">
        <v>421</v>
      </c>
      <c r="C472" s="5" t="s">
        <v>429</v>
      </c>
      <c r="D472" s="5" t="s">
        <v>445</v>
      </c>
      <c r="E472" s="5" t="s">
        <v>58</v>
      </c>
      <c r="F472" s="10">
        <v>1036.7</v>
      </c>
      <c r="G472" s="10">
        <v>1036.7</v>
      </c>
    </row>
    <row r="473" spans="1:7" ht="47.25" x14ac:dyDescent="0.25">
      <c r="A473" s="55" t="s">
        <v>761</v>
      </c>
      <c r="B473" s="5" t="s">
        <v>421</v>
      </c>
      <c r="C473" s="5" t="s">
        <v>762</v>
      </c>
      <c r="D473" s="5"/>
      <c r="E473" s="5"/>
      <c r="F473" s="10">
        <f>F474+F477</f>
        <v>1512</v>
      </c>
      <c r="G473" s="10">
        <f>G474+G477</f>
        <v>1512</v>
      </c>
    </row>
    <row r="474" spans="1:7" x14ac:dyDescent="0.25">
      <c r="A474" s="16" t="s">
        <v>11</v>
      </c>
      <c r="B474" s="5" t="s">
        <v>421</v>
      </c>
      <c r="C474" s="5" t="s">
        <v>762</v>
      </c>
      <c r="D474" s="5" t="s">
        <v>12</v>
      </c>
      <c r="E474" s="5"/>
      <c r="F474" s="10">
        <f t="shared" ref="F474:G475" si="38">F475</f>
        <v>1134</v>
      </c>
      <c r="G474" s="10">
        <f t="shared" si="38"/>
        <v>1134</v>
      </c>
    </row>
    <row r="475" spans="1:7" ht="31.5" x14ac:dyDescent="0.25">
      <c r="A475" s="16" t="s">
        <v>208</v>
      </c>
      <c r="B475" s="5" t="s">
        <v>421</v>
      </c>
      <c r="C475" s="5" t="s">
        <v>762</v>
      </c>
      <c r="D475" s="5" t="s">
        <v>209</v>
      </c>
      <c r="E475" s="5"/>
      <c r="F475" s="10">
        <f t="shared" si="38"/>
        <v>1134</v>
      </c>
      <c r="G475" s="10">
        <f t="shared" si="38"/>
        <v>1134</v>
      </c>
    </row>
    <row r="476" spans="1:7" ht="47.25" x14ac:dyDescent="0.25">
      <c r="A476" s="54" t="s">
        <v>18</v>
      </c>
      <c r="B476" s="5" t="s">
        <v>421</v>
      </c>
      <c r="C476" s="5" t="s">
        <v>762</v>
      </c>
      <c r="D476" s="5" t="s">
        <v>209</v>
      </c>
      <c r="E476" s="5" t="s">
        <v>47</v>
      </c>
      <c r="F476" s="10">
        <v>1134</v>
      </c>
      <c r="G476" s="10">
        <v>1134</v>
      </c>
    </row>
    <row r="477" spans="1:7" ht="63" x14ac:dyDescent="0.25">
      <c r="A477" s="26" t="s">
        <v>430</v>
      </c>
      <c r="B477" s="5" t="s">
        <v>421</v>
      </c>
      <c r="C477" s="5" t="s">
        <v>762</v>
      </c>
      <c r="D477" s="5" t="s">
        <v>431</v>
      </c>
      <c r="E477" s="5"/>
      <c r="F477" s="10">
        <f t="shared" ref="F477:G480" si="39">F478</f>
        <v>378</v>
      </c>
      <c r="G477" s="10">
        <f t="shared" si="39"/>
        <v>378</v>
      </c>
    </row>
    <row r="478" spans="1:7" x14ac:dyDescent="0.25">
      <c r="A478" s="16" t="s">
        <v>91</v>
      </c>
      <c r="B478" s="5" t="s">
        <v>421</v>
      </c>
      <c r="C478" s="5" t="s">
        <v>762</v>
      </c>
      <c r="D478" s="5" t="s">
        <v>436</v>
      </c>
      <c r="E478" s="5"/>
      <c r="F478" s="10">
        <f t="shared" si="39"/>
        <v>378</v>
      </c>
      <c r="G478" s="10">
        <f t="shared" si="39"/>
        <v>378</v>
      </c>
    </row>
    <row r="479" spans="1:7" ht="141.75" x14ac:dyDescent="0.25">
      <c r="A479" s="16" t="s">
        <v>437</v>
      </c>
      <c r="B479" s="5" t="s">
        <v>421</v>
      </c>
      <c r="C479" s="5" t="s">
        <v>762</v>
      </c>
      <c r="D479" s="5" t="s">
        <v>438</v>
      </c>
      <c r="E479" s="5"/>
      <c r="F479" s="10">
        <f t="shared" si="39"/>
        <v>378</v>
      </c>
      <c r="G479" s="10">
        <f t="shared" si="39"/>
        <v>378</v>
      </c>
    </row>
    <row r="480" spans="1:7" ht="47.25" x14ac:dyDescent="0.25">
      <c r="A480" s="55" t="s">
        <v>56</v>
      </c>
      <c r="B480" s="5" t="s">
        <v>421</v>
      </c>
      <c r="C480" s="5" t="s">
        <v>762</v>
      </c>
      <c r="D480" s="5" t="s">
        <v>443</v>
      </c>
      <c r="E480" s="5"/>
      <c r="F480" s="10">
        <f t="shared" si="39"/>
        <v>378</v>
      </c>
      <c r="G480" s="10">
        <f t="shared" si="39"/>
        <v>378</v>
      </c>
    </row>
    <row r="481" spans="1:7" ht="47.25" x14ac:dyDescent="0.25">
      <c r="A481" s="54" t="s">
        <v>18</v>
      </c>
      <c r="B481" s="5" t="s">
        <v>421</v>
      </c>
      <c r="C481" s="5" t="s">
        <v>762</v>
      </c>
      <c r="D481" s="5" t="s">
        <v>443</v>
      </c>
      <c r="E481" s="5" t="s">
        <v>47</v>
      </c>
      <c r="F481" s="10">
        <v>378</v>
      </c>
      <c r="G481" s="10">
        <v>378</v>
      </c>
    </row>
    <row r="482" spans="1:7" x14ac:dyDescent="0.25">
      <c r="A482" s="55" t="s">
        <v>81</v>
      </c>
      <c r="B482" s="5" t="s">
        <v>421</v>
      </c>
      <c r="C482" s="5" t="s">
        <v>82</v>
      </c>
      <c r="D482" s="5"/>
      <c r="E482" s="5"/>
      <c r="F482" s="10">
        <f>F483+F489</f>
        <v>784926</v>
      </c>
      <c r="G482" s="10">
        <f>G483+G489</f>
        <v>780291.09999999986</v>
      </c>
    </row>
    <row r="483" spans="1:7" x14ac:dyDescent="0.25">
      <c r="A483" s="26" t="s">
        <v>446</v>
      </c>
      <c r="B483" s="5" t="s">
        <v>421</v>
      </c>
      <c r="C483" s="5" t="s">
        <v>447</v>
      </c>
      <c r="D483" s="5"/>
      <c r="E483" s="5"/>
      <c r="F483" s="10">
        <f t="shared" ref="F483:G487" si="40">F484</f>
        <v>18830.2</v>
      </c>
      <c r="G483" s="10">
        <f t="shared" si="40"/>
        <v>14930.7</v>
      </c>
    </row>
    <row r="484" spans="1:7" ht="51" customHeight="1" x14ac:dyDescent="0.25">
      <c r="A484" s="16" t="s">
        <v>430</v>
      </c>
      <c r="B484" s="5" t="s">
        <v>421</v>
      </c>
      <c r="C484" s="5" t="s">
        <v>447</v>
      </c>
      <c r="D484" s="5" t="s">
        <v>431</v>
      </c>
      <c r="E484" s="5"/>
      <c r="F484" s="10">
        <f t="shared" si="40"/>
        <v>18830.2</v>
      </c>
      <c r="G484" s="10">
        <f t="shared" si="40"/>
        <v>14930.7</v>
      </c>
    </row>
    <row r="485" spans="1:7" ht="31.5" x14ac:dyDescent="0.25">
      <c r="A485" s="12" t="s">
        <v>89</v>
      </c>
      <c r="B485" s="5" t="s">
        <v>421</v>
      </c>
      <c r="C485" s="5" t="s">
        <v>447</v>
      </c>
      <c r="D485" s="5" t="s">
        <v>432</v>
      </c>
      <c r="E485" s="5"/>
      <c r="F485" s="10">
        <f t="shared" si="40"/>
        <v>18830.2</v>
      </c>
      <c r="G485" s="10">
        <f t="shared" si="40"/>
        <v>14930.7</v>
      </c>
    </row>
    <row r="486" spans="1:7" ht="45" customHeight="1" x14ac:dyDescent="0.25">
      <c r="A486" s="12" t="s">
        <v>448</v>
      </c>
      <c r="B486" s="5" t="s">
        <v>421</v>
      </c>
      <c r="C486" s="5" t="s">
        <v>447</v>
      </c>
      <c r="D486" s="5" t="s">
        <v>449</v>
      </c>
      <c r="E486" s="5"/>
      <c r="F486" s="10">
        <f t="shared" si="40"/>
        <v>18830.2</v>
      </c>
      <c r="G486" s="10">
        <f t="shared" si="40"/>
        <v>14930.7</v>
      </c>
    </row>
    <row r="487" spans="1:7" ht="78.75" x14ac:dyDescent="0.25">
      <c r="A487" s="56" t="s">
        <v>450</v>
      </c>
      <c r="B487" s="5" t="s">
        <v>421</v>
      </c>
      <c r="C487" s="5" t="s">
        <v>447</v>
      </c>
      <c r="D487" s="5" t="s">
        <v>451</v>
      </c>
      <c r="E487" s="5"/>
      <c r="F487" s="10">
        <f t="shared" si="40"/>
        <v>18830.2</v>
      </c>
      <c r="G487" s="10">
        <f>G488</f>
        <v>14930.7</v>
      </c>
    </row>
    <row r="488" spans="1:7" ht="52.5" customHeight="1" x14ac:dyDescent="0.25">
      <c r="A488" s="16" t="s">
        <v>18</v>
      </c>
      <c r="B488" s="5" t="s">
        <v>421</v>
      </c>
      <c r="C488" s="5" t="s">
        <v>447</v>
      </c>
      <c r="D488" s="5" t="s">
        <v>451</v>
      </c>
      <c r="E488" s="5">
        <v>200</v>
      </c>
      <c r="F488" s="10">
        <v>18830.2</v>
      </c>
      <c r="G488" s="11">
        <v>14930.7</v>
      </c>
    </row>
    <row r="489" spans="1:7" x14ac:dyDescent="0.25">
      <c r="A489" s="55" t="s">
        <v>100</v>
      </c>
      <c r="B489" s="5" t="s">
        <v>421</v>
      </c>
      <c r="C489" s="5" t="s">
        <v>101</v>
      </c>
      <c r="D489" s="5"/>
      <c r="E489" s="5"/>
      <c r="F489" s="10">
        <f t="shared" ref="F489:G489" si="41">F490</f>
        <v>766095.8</v>
      </c>
      <c r="G489" s="10">
        <f t="shared" si="41"/>
        <v>765360.39999999991</v>
      </c>
    </row>
    <row r="490" spans="1:7" ht="34.5" customHeight="1" x14ac:dyDescent="0.25">
      <c r="A490" s="55" t="s">
        <v>87</v>
      </c>
      <c r="B490" s="5" t="s">
        <v>421</v>
      </c>
      <c r="C490" s="5" t="s">
        <v>101</v>
      </c>
      <c r="D490" s="5" t="s">
        <v>88</v>
      </c>
      <c r="E490" s="5"/>
      <c r="F490" s="10">
        <f>F491+F509</f>
        <v>766095.8</v>
      </c>
      <c r="G490" s="10">
        <f>G491+G509</f>
        <v>765360.39999999991</v>
      </c>
    </row>
    <row r="491" spans="1:7" ht="31.5" x14ac:dyDescent="0.25">
      <c r="A491" s="12" t="s">
        <v>89</v>
      </c>
      <c r="B491" s="5" t="s">
        <v>421</v>
      </c>
      <c r="C491" s="5" t="s">
        <v>101</v>
      </c>
      <c r="D491" s="5" t="s">
        <v>90</v>
      </c>
      <c r="E491" s="5"/>
      <c r="F491" s="10">
        <f>F492</f>
        <v>366008.6</v>
      </c>
      <c r="G491" s="10">
        <f>G492</f>
        <v>365273.19999999995</v>
      </c>
    </row>
    <row r="492" spans="1:7" ht="47.25" x14ac:dyDescent="0.25">
      <c r="A492" s="12" t="s">
        <v>139</v>
      </c>
      <c r="B492" s="5" t="s">
        <v>421</v>
      </c>
      <c r="C492" s="5" t="s">
        <v>101</v>
      </c>
      <c r="D492" s="5" t="s">
        <v>140</v>
      </c>
      <c r="E492" s="5"/>
      <c r="F492" s="10">
        <f>F493+F495+F500+F503+F498+F505+F507</f>
        <v>366008.6</v>
      </c>
      <c r="G492" s="10">
        <f>G493+G495+G500+G503+G498+G505+G507</f>
        <v>365273.19999999995</v>
      </c>
    </row>
    <row r="493" spans="1:7" ht="94.5" x14ac:dyDescent="0.25">
      <c r="A493" s="57" t="s">
        <v>452</v>
      </c>
      <c r="B493" s="5" t="s">
        <v>421</v>
      </c>
      <c r="C493" s="5" t="s">
        <v>101</v>
      </c>
      <c r="D493" s="5" t="s">
        <v>453</v>
      </c>
      <c r="E493" s="5"/>
      <c r="F493" s="10">
        <f t="shared" ref="F493:G493" si="42">F494</f>
        <v>3157</v>
      </c>
      <c r="G493" s="10">
        <f t="shared" si="42"/>
        <v>2720</v>
      </c>
    </row>
    <row r="494" spans="1:7" ht="47.25" x14ac:dyDescent="0.25">
      <c r="A494" s="16" t="s">
        <v>18</v>
      </c>
      <c r="B494" s="5" t="s">
        <v>421</v>
      </c>
      <c r="C494" s="5" t="s">
        <v>101</v>
      </c>
      <c r="D494" s="5" t="s">
        <v>453</v>
      </c>
      <c r="E494" s="5">
        <v>200</v>
      </c>
      <c r="F494" s="10">
        <v>3157</v>
      </c>
      <c r="G494" s="10">
        <v>2720</v>
      </c>
    </row>
    <row r="495" spans="1:7" ht="47.25" x14ac:dyDescent="0.25">
      <c r="A495" s="16" t="s">
        <v>454</v>
      </c>
      <c r="B495" s="5" t="s">
        <v>421</v>
      </c>
      <c r="C495" s="5" t="s">
        <v>101</v>
      </c>
      <c r="D495" s="5" t="s">
        <v>455</v>
      </c>
      <c r="E495" s="5"/>
      <c r="F495" s="10">
        <f>F496+F497</f>
        <v>165314.29999999999</v>
      </c>
      <c r="G495" s="10">
        <f>G496+G497</f>
        <v>165314.29999999999</v>
      </c>
    </row>
    <row r="496" spans="1:7" ht="47.25" x14ac:dyDescent="0.25">
      <c r="A496" s="16" t="s">
        <v>18</v>
      </c>
      <c r="B496" s="5" t="s">
        <v>421</v>
      </c>
      <c r="C496" s="5" t="s">
        <v>101</v>
      </c>
      <c r="D496" s="5" t="s">
        <v>455</v>
      </c>
      <c r="E496" s="5" t="s">
        <v>47</v>
      </c>
      <c r="F496" s="10">
        <v>37414.300000000003</v>
      </c>
      <c r="G496" s="10">
        <v>37414.300000000003</v>
      </c>
    </row>
    <row r="497" spans="1:7" ht="48.75" customHeight="1" x14ac:dyDescent="0.25">
      <c r="A497" s="16" t="s">
        <v>55</v>
      </c>
      <c r="B497" s="5" t="s">
        <v>421</v>
      </c>
      <c r="C497" s="5" t="s">
        <v>101</v>
      </c>
      <c r="D497" s="5" t="s">
        <v>455</v>
      </c>
      <c r="E497" s="5" t="s">
        <v>69</v>
      </c>
      <c r="F497" s="10">
        <v>127900</v>
      </c>
      <c r="G497" s="10">
        <v>127900</v>
      </c>
    </row>
    <row r="498" spans="1:7" ht="124.5" customHeight="1" x14ac:dyDescent="0.25">
      <c r="A498" s="16" t="s">
        <v>154</v>
      </c>
      <c r="B498" s="5" t="s">
        <v>421</v>
      </c>
      <c r="C498" s="5" t="s">
        <v>101</v>
      </c>
      <c r="D498" s="5" t="s">
        <v>155</v>
      </c>
      <c r="E498" s="5"/>
      <c r="F498" s="10">
        <f>F499</f>
        <v>16365.2</v>
      </c>
      <c r="G498" s="10">
        <f>G499</f>
        <v>16365.2</v>
      </c>
    </row>
    <row r="499" spans="1:7" ht="51.75" customHeight="1" x14ac:dyDescent="0.25">
      <c r="A499" s="16" t="s">
        <v>55</v>
      </c>
      <c r="B499" s="5" t="s">
        <v>421</v>
      </c>
      <c r="C499" s="5" t="s">
        <v>101</v>
      </c>
      <c r="D499" s="5" t="s">
        <v>155</v>
      </c>
      <c r="E499" s="5" t="s">
        <v>69</v>
      </c>
      <c r="F499" s="10">
        <v>16365.2</v>
      </c>
      <c r="G499" s="10">
        <v>16365.2</v>
      </c>
    </row>
    <row r="500" spans="1:7" ht="78.75" x14ac:dyDescent="0.25">
      <c r="A500" s="16" t="s">
        <v>456</v>
      </c>
      <c r="B500" s="5" t="s">
        <v>421</v>
      </c>
      <c r="C500" s="5" t="s">
        <v>101</v>
      </c>
      <c r="D500" s="5" t="s">
        <v>457</v>
      </c>
      <c r="E500" s="5"/>
      <c r="F500" s="10">
        <f>F501+F502</f>
        <v>160125.79999999999</v>
      </c>
      <c r="G500" s="10">
        <f>G501+G502</f>
        <v>159827.4</v>
      </c>
    </row>
    <row r="501" spans="1:7" ht="47.25" x14ac:dyDescent="0.25">
      <c r="A501" s="12" t="s">
        <v>18</v>
      </c>
      <c r="B501" s="5" t="s">
        <v>421</v>
      </c>
      <c r="C501" s="5" t="s">
        <v>101</v>
      </c>
      <c r="D501" s="5" t="s">
        <v>457</v>
      </c>
      <c r="E501" s="5" t="s">
        <v>47</v>
      </c>
      <c r="F501" s="10">
        <v>24583.9</v>
      </c>
      <c r="G501" s="10">
        <v>24583.9</v>
      </c>
    </row>
    <row r="502" spans="1:7" ht="44.25" customHeight="1" x14ac:dyDescent="0.25">
      <c r="A502" s="16" t="s">
        <v>55</v>
      </c>
      <c r="B502" s="5" t="s">
        <v>421</v>
      </c>
      <c r="C502" s="5" t="s">
        <v>101</v>
      </c>
      <c r="D502" s="5" t="s">
        <v>457</v>
      </c>
      <c r="E502" s="5" t="s">
        <v>69</v>
      </c>
      <c r="F502" s="10">
        <v>135541.9</v>
      </c>
      <c r="G502" s="11">
        <v>135243.5</v>
      </c>
    </row>
    <row r="503" spans="1:7" ht="96" customHeight="1" x14ac:dyDescent="0.25">
      <c r="A503" s="16" t="s">
        <v>458</v>
      </c>
      <c r="B503" s="5" t="s">
        <v>421</v>
      </c>
      <c r="C503" s="5" t="s">
        <v>101</v>
      </c>
      <c r="D503" s="5" t="s">
        <v>459</v>
      </c>
      <c r="E503" s="5"/>
      <c r="F503" s="10">
        <f>F504</f>
        <v>503</v>
      </c>
      <c r="G503" s="10">
        <f>G504</f>
        <v>503</v>
      </c>
    </row>
    <row r="504" spans="1:7" ht="55.5" customHeight="1" x14ac:dyDescent="0.25">
      <c r="A504" s="12" t="s">
        <v>18</v>
      </c>
      <c r="B504" s="5" t="s">
        <v>421</v>
      </c>
      <c r="C504" s="5" t="s">
        <v>101</v>
      </c>
      <c r="D504" s="5" t="s">
        <v>459</v>
      </c>
      <c r="E504" s="5" t="s">
        <v>47</v>
      </c>
      <c r="F504" s="10">
        <v>503</v>
      </c>
      <c r="G504" s="11">
        <v>503</v>
      </c>
    </row>
    <row r="505" spans="1:7" ht="95.25" customHeight="1" x14ac:dyDescent="0.25">
      <c r="A505" s="16" t="s">
        <v>771</v>
      </c>
      <c r="B505" s="5" t="s">
        <v>421</v>
      </c>
      <c r="C505" s="5" t="s">
        <v>101</v>
      </c>
      <c r="D505" s="5" t="s">
        <v>772</v>
      </c>
      <c r="E505" s="5"/>
      <c r="F505" s="10">
        <f>F506</f>
        <v>4387</v>
      </c>
      <c r="G505" s="10">
        <f>G506</f>
        <v>4387</v>
      </c>
    </row>
    <row r="506" spans="1:7" ht="51" customHeight="1" x14ac:dyDescent="0.25">
      <c r="A506" s="16" t="s">
        <v>18</v>
      </c>
      <c r="B506" s="5" t="s">
        <v>421</v>
      </c>
      <c r="C506" s="5" t="s">
        <v>101</v>
      </c>
      <c r="D506" s="5" t="s">
        <v>772</v>
      </c>
      <c r="E506" s="5" t="s">
        <v>47</v>
      </c>
      <c r="F506" s="10">
        <v>4387</v>
      </c>
      <c r="G506" s="10">
        <v>4387</v>
      </c>
    </row>
    <row r="507" spans="1:7" ht="75.75" customHeight="1" x14ac:dyDescent="0.25">
      <c r="A507" s="16" t="s">
        <v>773</v>
      </c>
      <c r="B507" s="17" t="s">
        <v>421</v>
      </c>
      <c r="C507" s="18" t="s">
        <v>101</v>
      </c>
      <c r="D507" s="17" t="s">
        <v>826</v>
      </c>
      <c r="E507" s="17"/>
      <c r="F507" s="10">
        <f>F508</f>
        <v>16156.3</v>
      </c>
      <c r="G507" s="10">
        <f>G508</f>
        <v>16156.3</v>
      </c>
    </row>
    <row r="508" spans="1:7" ht="47.25" customHeight="1" x14ac:dyDescent="0.25">
      <c r="A508" s="16" t="s">
        <v>55</v>
      </c>
      <c r="B508" s="17" t="s">
        <v>421</v>
      </c>
      <c r="C508" s="18" t="s">
        <v>101</v>
      </c>
      <c r="D508" s="17" t="s">
        <v>826</v>
      </c>
      <c r="E508" s="5" t="s">
        <v>69</v>
      </c>
      <c r="F508" s="10">
        <v>16156.3</v>
      </c>
      <c r="G508" s="10">
        <v>16156.3</v>
      </c>
    </row>
    <row r="509" spans="1:7" ht="23.25" customHeight="1" x14ac:dyDescent="0.25">
      <c r="A509" s="16" t="s">
        <v>91</v>
      </c>
      <c r="B509" s="5" t="s">
        <v>421</v>
      </c>
      <c r="C509" s="5" t="s">
        <v>101</v>
      </c>
      <c r="D509" s="5" t="s">
        <v>92</v>
      </c>
      <c r="E509" s="5"/>
      <c r="F509" s="10">
        <f>F510</f>
        <v>400087.2</v>
      </c>
      <c r="G509" s="10">
        <f>G510</f>
        <v>400087.2</v>
      </c>
    </row>
    <row r="510" spans="1:7" ht="47.25" x14ac:dyDescent="0.25">
      <c r="A510" s="16" t="s">
        <v>460</v>
      </c>
      <c r="B510" s="5" t="s">
        <v>421</v>
      </c>
      <c r="C510" s="5" t="s">
        <v>101</v>
      </c>
      <c r="D510" s="5" t="s">
        <v>461</v>
      </c>
      <c r="E510" s="5"/>
      <c r="F510" s="10">
        <f>F511+F513</f>
        <v>400087.2</v>
      </c>
      <c r="G510" s="10">
        <f>G511+G513</f>
        <v>400087.2</v>
      </c>
    </row>
    <row r="511" spans="1:7" ht="18" customHeight="1" x14ac:dyDescent="0.25">
      <c r="A511" s="16" t="s">
        <v>462</v>
      </c>
      <c r="B511" s="5" t="s">
        <v>421</v>
      </c>
      <c r="C511" s="5" t="s">
        <v>101</v>
      </c>
      <c r="D511" s="5" t="s">
        <v>463</v>
      </c>
      <c r="E511" s="5"/>
      <c r="F511" s="10">
        <f t="shared" ref="F511:G511" si="43">F512</f>
        <v>339654</v>
      </c>
      <c r="G511" s="10">
        <f t="shared" si="43"/>
        <v>339654</v>
      </c>
    </row>
    <row r="512" spans="1:7" ht="47.25" x14ac:dyDescent="0.25">
      <c r="A512" s="16" t="s">
        <v>55</v>
      </c>
      <c r="B512" s="5" t="s">
        <v>421</v>
      </c>
      <c r="C512" s="5" t="s">
        <v>101</v>
      </c>
      <c r="D512" s="5" t="s">
        <v>463</v>
      </c>
      <c r="E512" s="5">
        <v>600</v>
      </c>
      <c r="F512" s="10">
        <v>339654</v>
      </c>
      <c r="G512" s="10">
        <v>339654</v>
      </c>
    </row>
    <row r="513" spans="1:7" ht="31.5" x14ac:dyDescent="0.25">
      <c r="A513" s="16" t="s">
        <v>464</v>
      </c>
      <c r="B513" s="5" t="s">
        <v>421</v>
      </c>
      <c r="C513" s="5" t="s">
        <v>101</v>
      </c>
      <c r="D513" s="5" t="s">
        <v>465</v>
      </c>
      <c r="E513" s="5"/>
      <c r="F513" s="10">
        <f>F514</f>
        <v>60433.2</v>
      </c>
      <c r="G513" s="10">
        <f>G514</f>
        <v>60433.2</v>
      </c>
    </row>
    <row r="514" spans="1:7" ht="47.25" x14ac:dyDescent="0.25">
      <c r="A514" s="16" t="s">
        <v>55</v>
      </c>
      <c r="B514" s="5" t="s">
        <v>421</v>
      </c>
      <c r="C514" s="5" t="s">
        <v>101</v>
      </c>
      <c r="D514" s="5" t="s">
        <v>465</v>
      </c>
      <c r="E514" s="5">
        <v>600</v>
      </c>
      <c r="F514" s="10">
        <v>60433.2</v>
      </c>
      <c r="G514" s="10">
        <v>60433.2</v>
      </c>
    </row>
    <row r="515" spans="1:7" x14ac:dyDescent="0.25">
      <c r="A515" s="55" t="s">
        <v>191</v>
      </c>
      <c r="B515" s="5" t="s">
        <v>421</v>
      </c>
      <c r="C515" s="5" t="s">
        <v>192</v>
      </c>
      <c r="D515" s="5"/>
      <c r="E515" s="5"/>
      <c r="F515" s="10">
        <f>F516+F528+F576+F656</f>
        <v>2000262</v>
      </c>
      <c r="G515" s="11">
        <f>G516+G528+G576+G656</f>
        <v>1871581.7000000002</v>
      </c>
    </row>
    <row r="516" spans="1:7" x14ac:dyDescent="0.25">
      <c r="A516" s="55" t="s">
        <v>193</v>
      </c>
      <c r="B516" s="5" t="s">
        <v>421</v>
      </c>
      <c r="C516" s="5" t="s">
        <v>194</v>
      </c>
      <c r="D516" s="5"/>
      <c r="E516" s="5"/>
      <c r="F516" s="10">
        <f>F517</f>
        <v>4852.7000000000007</v>
      </c>
      <c r="G516" s="10">
        <f>G517</f>
        <v>3791.6</v>
      </c>
    </row>
    <row r="517" spans="1:7" ht="78.75" x14ac:dyDescent="0.25">
      <c r="A517" s="55" t="s">
        <v>195</v>
      </c>
      <c r="B517" s="5" t="s">
        <v>421</v>
      </c>
      <c r="C517" s="5" t="s">
        <v>194</v>
      </c>
      <c r="D517" s="5" t="s">
        <v>196</v>
      </c>
      <c r="E517" s="5"/>
      <c r="F517" s="10">
        <f>F518+F524</f>
        <v>4852.7000000000007</v>
      </c>
      <c r="G517" s="10">
        <f>G518+G524</f>
        <v>3791.6</v>
      </c>
    </row>
    <row r="518" spans="1:7" ht="31.5" x14ac:dyDescent="0.25">
      <c r="A518" s="13" t="s">
        <v>89</v>
      </c>
      <c r="B518" s="5" t="s">
        <v>421</v>
      </c>
      <c r="C518" s="5" t="s">
        <v>194</v>
      </c>
      <c r="D518" s="5" t="s">
        <v>197</v>
      </c>
      <c r="E518" s="5"/>
      <c r="F518" s="10">
        <f>F519</f>
        <v>4401.6000000000004</v>
      </c>
      <c r="G518" s="10">
        <f>G519</f>
        <v>3791.6</v>
      </c>
    </row>
    <row r="519" spans="1:7" ht="47.25" x14ac:dyDescent="0.25">
      <c r="A519" s="13" t="s">
        <v>198</v>
      </c>
      <c r="B519" s="5" t="s">
        <v>421</v>
      </c>
      <c r="C519" s="5" t="s">
        <v>194</v>
      </c>
      <c r="D519" s="5" t="s">
        <v>199</v>
      </c>
      <c r="E519" s="5"/>
      <c r="F519" s="10">
        <f>F520+F522</f>
        <v>4401.6000000000004</v>
      </c>
      <c r="G519" s="10">
        <f>G520+G522</f>
        <v>3791.6</v>
      </c>
    </row>
    <row r="520" spans="1:7" ht="47.25" x14ac:dyDescent="0.25">
      <c r="A520" s="55" t="s">
        <v>466</v>
      </c>
      <c r="B520" s="5" t="s">
        <v>421</v>
      </c>
      <c r="C520" s="5" t="s">
        <v>194</v>
      </c>
      <c r="D520" s="5" t="s">
        <v>467</v>
      </c>
      <c r="E520" s="5"/>
      <c r="F520" s="10">
        <f>F521</f>
        <v>201.6</v>
      </c>
      <c r="G520" s="10">
        <f>G521</f>
        <v>0</v>
      </c>
    </row>
    <row r="521" spans="1:7" ht="47.25" x14ac:dyDescent="0.25">
      <c r="A521" s="54" t="s">
        <v>18</v>
      </c>
      <c r="B521" s="5" t="s">
        <v>421</v>
      </c>
      <c r="C521" s="5" t="s">
        <v>194</v>
      </c>
      <c r="D521" s="5" t="s">
        <v>467</v>
      </c>
      <c r="E521" s="5" t="s">
        <v>47</v>
      </c>
      <c r="F521" s="10">
        <v>201.6</v>
      </c>
      <c r="G521" s="11">
        <v>0</v>
      </c>
    </row>
    <row r="522" spans="1:7" ht="31.5" x14ac:dyDescent="0.25">
      <c r="A522" s="55" t="s">
        <v>468</v>
      </c>
      <c r="B522" s="5" t="s">
        <v>421</v>
      </c>
      <c r="C522" s="5" t="s">
        <v>194</v>
      </c>
      <c r="D522" s="5" t="s">
        <v>469</v>
      </c>
      <c r="E522" s="5"/>
      <c r="F522" s="10">
        <f>F523</f>
        <v>4200</v>
      </c>
      <c r="G522" s="10">
        <f>G523</f>
        <v>3791.6</v>
      </c>
    </row>
    <row r="523" spans="1:7" x14ac:dyDescent="0.25">
      <c r="A523" s="55" t="s">
        <v>39</v>
      </c>
      <c r="B523" s="5" t="s">
        <v>421</v>
      </c>
      <c r="C523" s="5" t="s">
        <v>194</v>
      </c>
      <c r="D523" s="5" t="s">
        <v>469</v>
      </c>
      <c r="E523" s="5" t="s">
        <v>171</v>
      </c>
      <c r="F523" s="10">
        <v>4200</v>
      </c>
      <c r="G523" s="11">
        <v>3791.6</v>
      </c>
    </row>
    <row r="524" spans="1:7" x14ac:dyDescent="0.25">
      <c r="A524" s="55" t="s">
        <v>91</v>
      </c>
      <c r="B524" s="5" t="s">
        <v>421</v>
      </c>
      <c r="C524" s="5" t="s">
        <v>194</v>
      </c>
      <c r="D524" s="5" t="s">
        <v>490</v>
      </c>
      <c r="E524" s="5"/>
      <c r="F524" s="10">
        <f t="shared" ref="F524:G525" si="44">F525</f>
        <v>451.1</v>
      </c>
      <c r="G524" s="10">
        <f t="shared" si="44"/>
        <v>0</v>
      </c>
    </row>
    <row r="525" spans="1:7" ht="55.5" customHeight="1" x14ac:dyDescent="0.25">
      <c r="A525" s="55" t="s">
        <v>470</v>
      </c>
      <c r="B525" s="5" t="s">
        <v>421</v>
      </c>
      <c r="C525" s="5" t="s">
        <v>194</v>
      </c>
      <c r="D525" s="5" t="s">
        <v>471</v>
      </c>
      <c r="E525" s="5"/>
      <c r="F525" s="10">
        <f t="shared" si="44"/>
        <v>451.1</v>
      </c>
      <c r="G525" s="10">
        <f t="shared" si="44"/>
        <v>0</v>
      </c>
    </row>
    <row r="526" spans="1:7" ht="78.75" x14ac:dyDescent="0.25">
      <c r="A526" s="55" t="s">
        <v>472</v>
      </c>
      <c r="B526" s="5" t="s">
        <v>421</v>
      </c>
      <c r="C526" s="5" t="s">
        <v>194</v>
      </c>
      <c r="D526" s="5" t="s">
        <v>473</v>
      </c>
      <c r="E526" s="5"/>
      <c r="F526" s="10">
        <f>F527</f>
        <v>451.1</v>
      </c>
      <c r="G526" s="11">
        <v>0</v>
      </c>
    </row>
    <row r="527" spans="1:7" x14ac:dyDescent="0.25">
      <c r="A527" s="55" t="s">
        <v>39</v>
      </c>
      <c r="B527" s="5" t="s">
        <v>421</v>
      </c>
      <c r="C527" s="5" t="s">
        <v>194</v>
      </c>
      <c r="D527" s="5" t="s">
        <v>473</v>
      </c>
      <c r="E527" s="5">
        <v>800</v>
      </c>
      <c r="F527" s="10">
        <v>451.1</v>
      </c>
      <c r="G527" s="11">
        <v>0</v>
      </c>
    </row>
    <row r="528" spans="1:7" ht="23.25" customHeight="1" x14ac:dyDescent="0.25">
      <c r="A528" s="55" t="s">
        <v>206</v>
      </c>
      <c r="B528" s="5" t="s">
        <v>421</v>
      </c>
      <c r="C528" s="5" t="s">
        <v>207</v>
      </c>
      <c r="D528" s="5"/>
      <c r="E528" s="5"/>
      <c r="F528" s="10">
        <f>F529+F532</f>
        <v>571170.29999999993</v>
      </c>
      <c r="G528" s="10">
        <f>G529+G532</f>
        <v>557753.00000000012</v>
      </c>
    </row>
    <row r="529" spans="1:7" x14ac:dyDescent="0.25">
      <c r="A529" s="55" t="s">
        <v>11</v>
      </c>
      <c r="B529" s="5" t="s">
        <v>421</v>
      </c>
      <c r="C529" s="5" t="s">
        <v>207</v>
      </c>
      <c r="D529" s="5" t="s">
        <v>12</v>
      </c>
      <c r="E529" s="5"/>
      <c r="F529" s="10">
        <f t="shared" ref="F529:G530" si="45">F530</f>
        <v>5318.4</v>
      </c>
      <c r="G529" s="10">
        <f t="shared" si="45"/>
        <v>5318.4</v>
      </c>
    </row>
    <row r="530" spans="1:7" ht="31.5" x14ac:dyDescent="0.25">
      <c r="A530" s="55" t="s">
        <v>208</v>
      </c>
      <c r="B530" s="5" t="s">
        <v>421</v>
      </c>
      <c r="C530" s="5" t="s">
        <v>207</v>
      </c>
      <c r="D530" s="5" t="s">
        <v>209</v>
      </c>
      <c r="E530" s="5"/>
      <c r="F530" s="10">
        <f t="shared" si="45"/>
        <v>5318.4</v>
      </c>
      <c r="G530" s="10">
        <f t="shared" si="45"/>
        <v>5318.4</v>
      </c>
    </row>
    <row r="531" spans="1:7" ht="47.25" x14ac:dyDescent="0.25">
      <c r="A531" s="54" t="s">
        <v>18</v>
      </c>
      <c r="B531" s="5" t="s">
        <v>421</v>
      </c>
      <c r="C531" s="5" t="s">
        <v>207</v>
      </c>
      <c r="D531" s="5" t="s">
        <v>209</v>
      </c>
      <c r="E531" s="5" t="s">
        <v>47</v>
      </c>
      <c r="F531" s="10">
        <v>5318.4</v>
      </c>
      <c r="G531" s="10">
        <v>5318.4</v>
      </c>
    </row>
    <row r="532" spans="1:7" ht="78.75" x14ac:dyDescent="0.25">
      <c r="A532" s="54" t="s">
        <v>195</v>
      </c>
      <c r="B532" s="5" t="s">
        <v>421</v>
      </c>
      <c r="C532" s="5" t="s">
        <v>207</v>
      </c>
      <c r="D532" s="5" t="s">
        <v>196</v>
      </c>
      <c r="E532" s="5"/>
      <c r="F532" s="10">
        <f>F533+F558</f>
        <v>565851.89999999991</v>
      </c>
      <c r="G532" s="10">
        <f>G533+G558</f>
        <v>552434.60000000009</v>
      </c>
    </row>
    <row r="533" spans="1:7" ht="31.5" x14ac:dyDescent="0.25">
      <c r="A533" s="54" t="s">
        <v>89</v>
      </c>
      <c r="B533" s="5" t="s">
        <v>421</v>
      </c>
      <c r="C533" s="5" t="s">
        <v>207</v>
      </c>
      <c r="D533" s="5" t="s">
        <v>197</v>
      </c>
      <c r="E533" s="5"/>
      <c r="F533" s="10">
        <f>F534+F555</f>
        <v>98571.5</v>
      </c>
      <c r="G533" s="10">
        <f>G534+G555</f>
        <v>98261.5</v>
      </c>
    </row>
    <row r="534" spans="1:7" ht="47.25" x14ac:dyDescent="0.25">
      <c r="A534" s="54" t="s">
        <v>214</v>
      </c>
      <c r="B534" s="5" t="s">
        <v>421</v>
      </c>
      <c r="C534" s="5" t="s">
        <v>207</v>
      </c>
      <c r="D534" s="5" t="s">
        <v>215</v>
      </c>
      <c r="E534" s="5"/>
      <c r="F534" s="10">
        <f t="shared" ref="F534:G534" si="46">F535+F537+F539+F541+F543+F545+F547+F549+F551+F553</f>
        <v>79315.100000000006</v>
      </c>
      <c r="G534" s="10">
        <f t="shared" si="46"/>
        <v>79005.400000000009</v>
      </c>
    </row>
    <row r="535" spans="1:7" ht="47.25" x14ac:dyDescent="0.25">
      <c r="A535" s="54" t="s">
        <v>474</v>
      </c>
      <c r="B535" s="5" t="s">
        <v>421</v>
      </c>
      <c r="C535" s="5" t="s">
        <v>207</v>
      </c>
      <c r="D535" s="5" t="s">
        <v>475</v>
      </c>
      <c r="E535" s="5"/>
      <c r="F535" s="10">
        <f>F536</f>
        <v>360</v>
      </c>
      <c r="G535" s="10">
        <f>G536</f>
        <v>360</v>
      </c>
    </row>
    <row r="536" spans="1:7" ht="47.25" x14ac:dyDescent="0.25">
      <c r="A536" s="54" t="s">
        <v>18</v>
      </c>
      <c r="B536" s="5" t="s">
        <v>421</v>
      </c>
      <c r="C536" s="5" t="s">
        <v>207</v>
      </c>
      <c r="D536" s="5" t="s">
        <v>475</v>
      </c>
      <c r="E536" s="5" t="s">
        <v>47</v>
      </c>
      <c r="F536" s="10">
        <v>360</v>
      </c>
      <c r="G536" s="10">
        <v>360</v>
      </c>
    </row>
    <row r="537" spans="1:7" ht="63" x14ac:dyDescent="0.25">
      <c r="A537" s="54" t="s">
        <v>476</v>
      </c>
      <c r="B537" s="5" t="s">
        <v>421</v>
      </c>
      <c r="C537" s="5" t="s">
        <v>207</v>
      </c>
      <c r="D537" s="5" t="s">
        <v>477</v>
      </c>
      <c r="E537" s="5"/>
      <c r="F537" s="10">
        <f>F538</f>
        <v>4585.1000000000004</v>
      </c>
      <c r="G537" s="10">
        <f>G538</f>
        <v>4381.3999999999996</v>
      </c>
    </row>
    <row r="538" spans="1:7" ht="47.25" x14ac:dyDescent="0.25">
      <c r="A538" s="54" t="s">
        <v>18</v>
      </c>
      <c r="B538" s="5" t="s">
        <v>421</v>
      </c>
      <c r="C538" s="5" t="s">
        <v>207</v>
      </c>
      <c r="D538" s="5" t="s">
        <v>477</v>
      </c>
      <c r="E538" s="5">
        <v>200</v>
      </c>
      <c r="F538" s="10">
        <v>4585.1000000000004</v>
      </c>
      <c r="G538" s="11">
        <v>4381.3999999999996</v>
      </c>
    </row>
    <row r="539" spans="1:7" ht="82.5" customHeight="1" x14ac:dyDescent="0.25">
      <c r="A539" s="58" t="s">
        <v>478</v>
      </c>
      <c r="B539" s="5" t="s">
        <v>421</v>
      </c>
      <c r="C539" s="5" t="s">
        <v>207</v>
      </c>
      <c r="D539" s="5" t="s">
        <v>479</v>
      </c>
      <c r="E539" s="5"/>
      <c r="F539" s="10">
        <f>F540</f>
        <v>8194.9</v>
      </c>
      <c r="G539" s="10">
        <f>G540</f>
        <v>8194.9</v>
      </c>
    </row>
    <row r="540" spans="1:7" ht="47.25" x14ac:dyDescent="0.25">
      <c r="A540" s="54" t="s">
        <v>18</v>
      </c>
      <c r="B540" s="5" t="s">
        <v>421</v>
      </c>
      <c r="C540" s="5" t="s">
        <v>207</v>
      </c>
      <c r="D540" s="5" t="s">
        <v>479</v>
      </c>
      <c r="E540" s="5" t="s">
        <v>47</v>
      </c>
      <c r="F540" s="10">
        <v>8194.9</v>
      </c>
      <c r="G540" s="10">
        <v>8194.9</v>
      </c>
    </row>
    <row r="541" spans="1:7" ht="63" x14ac:dyDescent="0.25">
      <c r="A541" s="58" t="s">
        <v>480</v>
      </c>
      <c r="B541" s="5" t="s">
        <v>421</v>
      </c>
      <c r="C541" s="5" t="s">
        <v>207</v>
      </c>
      <c r="D541" s="5" t="s">
        <v>481</v>
      </c>
      <c r="E541" s="5"/>
      <c r="F541" s="10">
        <f>F542</f>
        <v>18636.7</v>
      </c>
      <c r="G541" s="10">
        <f>G542</f>
        <v>18530.7</v>
      </c>
    </row>
    <row r="542" spans="1:7" ht="47.25" x14ac:dyDescent="0.25">
      <c r="A542" s="54" t="s">
        <v>18</v>
      </c>
      <c r="B542" s="5" t="s">
        <v>421</v>
      </c>
      <c r="C542" s="5" t="s">
        <v>207</v>
      </c>
      <c r="D542" s="5" t="s">
        <v>481</v>
      </c>
      <c r="E542" s="5" t="s">
        <v>47</v>
      </c>
      <c r="F542" s="10">
        <v>18636.7</v>
      </c>
      <c r="G542" s="10">
        <v>18530.7</v>
      </c>
    </row>
    <row r="543" spans="1:7" ht="63" x14ac:dyDescent="0.25">
      <c r="A543" s="58" t="s">
        <v>482</v>
      </c>
      <c r="B543" s="5" t="s">
        <v>421</v>
      </c>
      <c r="C543" s="5" t="s">
        <v>207</v>
      </c>
      <c r="D543" s="5" t="s">
        <v>483</v>
      </c>
      <c r="E543" s="5"/>
      <c r="F543" s="11">
        <f>F544</f>
        <v>23273.7</v>
      </c>
      <c r="G543" s="11">
        <f>G544</f>
        <v>23273.7</v>
      </c>
    </row>
    <row r="544" spans="1:7" ht="47.25" x14ac:dyDescent="0.25">
      <c r="A544" s="54" t="s">
        <v>18</v>
      </c>
      <c r="B544" s="5" t="s">
        <v>421</v>
      </c>
      <c r="C544" s="5" t="s">
        <v>207</v>
      </c>
      <c r="D544" s="5" t="s">
        <v>483</v>
      </c>
      <c r="E544" s="5" t="s">
        <v>47</v>
      </c>
      <c r="F544" s="10">
        <v>23273.7</v>
      </c>
      <c r="G544" s="10">
        <v>23273.7</v>
      </c>
    </row>
    <row r="545" spans="1:7" ht="63" x14ac:dyDescent="0.25">
      <c r="A545" s="54" t="s">
        <v>856</v>
      </c>
      <c r="B545" s="5" t="s">
        <v>421</v>
      </c>
      <c r="C545" s="5" t="s">
        <v>207</v>
      </c>
      <c r="D545" s="5" t="s">
        <v>484</v>
      </c>
      <c r="E545" s="5"/>
      <c r="F545" s="10">
        <f>F546</f>
        <v>7607</v>
      </c>
      <c r="G545" s="10">
        <f>G546</f>
        <v>7607</v>
      </c>
    </row>
    <row r="546" spans="1:7" ht="51.75" customHeight="1" x14ac:dyDescent="0.25">
      <c r="A546" s="54" t="s">
        <v>18</v>
      </c>
      <c r="B546" s="5" t="s">
        <v>421</v>
      </c>
      <c r="C546" s="5" t="s">
        <v>207</v>
      </c>
      <c r="D546" s="5" t="s">
        <v>484</v>
      </c>
      <c r="E546" s="5" t="s">
        <v>47</v>
      </c>
      <c r="F546" s="10">
        <v>7607</v>
      </c>
      <c r="G546" s="10">
        <v>7607</v>
      </c>
    </row>
    <row r="547" spans="1:7" ht="78.75" x14ac:dyDescent="0.25">
      <c r="A547" s="54" t="s">
        <v>485</v>
      </c>
      <c r="B547" s="5" t="s">
        <v>421</v>
      </c>
      <c r="C547" s="5" t="s">
        <v>207</v>
      </c>
      <c r="D547" s="5" t="s">
        <v>486</v>
      </c>
      <c r="E547" s="5"/>
      <c r="F547" s="10">
        <f>F548</f>
        <v>7101.8</v>
      </c>
      <c r="G547" s="10">
        <f>G548</f>
        <v>7101.8</v>
      </c>
    </row>
    <row r="548" spans="1:7" ht="47.25" x14ac:dyDescent="0.25">
      <c r="A548" s="54" t="s">
        <v>18</v>
      </c>
      <c r="B548" s="5" t="s">
        <v>421</v>
      </c>
      <c r="C548" s="5" t="s">
        <v>207</v>
      </c>
      <c r="D548" s="5" t="s">
        <v>486</v>
      </c>
      <c r="E548" s="5" t="s">
        <v>47</v>
      </c>
      <c r="F548" s="10">
        <v>7101.8</v>
      </c>
      <c r="G548" s="10">
        <v>7101.8</v>
      </c>
    </row>
    <row r="549" spans="1:7" ht="69" customHeight="1" x14ac:dyDescent="0.25">
      <c r="A549" s="54" t="s">
        <v>779</v>
      </c>
      <c r="B549" s="5" t="s">
        <v>421</v>
      </c>
      <c r="C549" s="5" t="s">
        <v>207</v>
      </c>
      <c r="D549" s="5" t="s">
        <v>780</v>
      </c>
      <c r="E549" s="5"/>
      <c r="F549" s="10">
        <f>F550</f>
        <v>4215.5</v>
      </c>
      <c r="G549" s="10">
        <f>G550</f>
        <v>4215.5</v>
      </c>
    </row>
    <row r="550" spans="1:7" ht="47.25" x14ac:dyDescent="0.25">
      <c r="A550" s="54" t="s">
        <v>18</v>
      </c>
      <c r="B550" s="5" t="s">
        <v>421</v>
      </c>
      <c r="C550" s="5" t="s">
        <v>207</v>
      </c>
      <c r="D550" s="5" t="s">
        <v>780</v>
      </c>
      <c r="E550" s="5" t="s">
        <v>47</v>
      </c>
      <c r="F550" s="10">
        <v>4215.5</v>
      </c>
      <c r="G550" s="10">
        <v>4215.5</v>
      </c>
    </row>
    <row r="551" spans="1:7" ht="64.5" customHeight="1" x14ac:dyDescent="0.25">
      <c r="A551" s="54" t="s">
        <v>781</v>
      </c>
      <c r="B551" s="28" t="s">
        <v>421</v>
      </c>
      <c r="C551" s="29" t="s">
        <v>207</v>
      </c>
      <c r="D551" s="28" t="s">
        <v>782</v>
      </c>
      <c r="E551" s="5"/>
      <c r="F551" s="10">
        <f>F552</f>
        <v>1114.3</v>
      </c>
      <c r="G551" s="10">
        <f>G552</f>
        <v>1114.3</v>
      </c>
    </row>
    <row r="552" spans="1:7" ht="47.25" x14ac:dyDescent="0.25">
      <c r="A552" s="54" t="s">
        <v>18</v>
      </c>
      <c r="B552" s="5" t="s">
        <v>421</v>
      </c>
      <c r="C552" s="5" t="s">
        <v>207</v>
      </c>
      <c r="D552" s="5" t="s">
        <v>782</v>
      </c>
      <c r="E552" s="5" t="s">
        <v>47</v>
      </c>
      <c r="F552" s="10">
        <v>1114.3</v>
      </c>
      <c r="G552" s="10">
        <v>1114.3</v>
      </c>
    </row>
    <row r="553" spans="1:7" ht="67.5" customHeight="1" x14ac:dyDescent="0.25">
      <c r="A553" s="54" t="s">
        <v>783</v>
      </c>
      <c r="B553" s="28" t="s">
        <v>421</v>
      </c>
      <c r="C553" s="29" t="s">
        <v>207</v>
      </c>
      <c r="D553" s="28" t="s">
        <v>784</v>
      </c>
      <c r="E553" s="5"/>
      <c r="F553" s="10">
        <f>F554</f>
        <v>4226.1000000000004</v>
      </c>
      <c r="G553" s="10">
        <f>G554</f>
        <v>4226.1000000000004</v>
      </c>
    </row>
    <row r="554" spans="1:7" ht="47.25" customHeight="1" x14ac:dyDescent="0.25">
      <c r="A554" s="54" t="s">
        <v>18</v>
      </c>
      <c r="B554" s="5" t="s">
        <v>421</v>
      </c>
      <c r="C554" s="5" t="s">
        <v>207</v>
      </c>
      <c r="D554" s="5" t="s">
        <v>784</v>
      </c>
      <c r="E554" s="5" t="s">
        <v>47</v>
      </c>
      <c r="F554" s="10">
        <v>4226.1000000000004</v>
      </c>
      <c r="G554" s="10">
        <v>4226.1000000000004</v>
      </c>
    </row>
    <row r="555" spans="1:7" ht="47.25" x14ac:dyDescent="0.25">
      <c r="A555" s="54" t="s">
        <v>850</v>
      </c>
      <c r="B555" s="5" t="s">
        <v>421</v>
      </c>
      <c r="C555" s="5" t="s">
        <v>207</v>
      </c>
      <c r="D555" s="5" t="s">
        <v>487</v>
      </c>
      <c r="E555" s="5"/>
      <c r="F555" s="10">
        <f t="shared" ref="F555:G556" si="47">F556</f>
        <v>19256.400000000001</v>
      </c>
      <c r="G555" s="10">
        <f t="shared" si="47"/>
        <v>19256.099999999999</v>
      </c>
    </row>
    <row r="556" spans="1:7" ht="31.5" x14ac:dyDescent="0.25">
      <c r="A556" s="57" t="s">
        <v>488</v>
      </c>
      <c r="B556" s="5" t="s">
        <v>421</v>
      </c>
      <c r="C556" s="5" t="s">
        <v>207</v>
      </c>
      <c r="D556" s="5" t="s">
        <v>489</v>
      </c>
      <c r="E556" s="5"/>
      <c r="F556" s="10">
        <f t="shared" si="47"/>
        <v>19256.400000000001</v>
      </c>
      <c r="G556" s="10">
        <f t="shared" si="47"/>
        <v>19256.099999999999</v>
      </c>
    </row>
    <row r="557" spans="1:7" ht="22.5" customHeight="1" x14ac:dyDescent="0.25">
      <c r="A557" s="57" t="s">
        <v>39</v>
      </c>
      <c r="B557" s="5" t="s">
        <v>421</v>
      </c>
      <c r="C557" s="5" t="s">
        <v>207</v>
      </c>
      <c r="D557" s="5" t="s">
        <v>489</v>
      </c>
      <c r="E557" s="5" t="s">
        <v>171</v>
      </c>
      <c r="F557" s="10">
        <v>19256.400000000001</v>
      </c>
      <c r="G557" s="10">
        <v>19256.099999999999</v>
      </c>
    </row>
    <row r="558" spans="1:7" x14ac:dyDescent="0.25">
      <c r="A558" s="54" t="s">
        <v>91</v>
      </c>
      <c r="B558" s="5" t="s">
        <v>421</v>
      </c>
      <c r="C558" s="5" t="s">
        <v>207</v>
      </c>
      <c r="D558" s="5" t="s">
        <v>490</v>
      </c>
      <c r="E558" s="5"/>
      <c r="F558" s="10">
        <f>F559+F571</f>
        <v>467280.39999999997</v>
      </c>
      <c r="G558" s="10">
        <f>G559+G571</f>
        <v>454173.10000000003</v>
      </c>
    </row>
    <row r="559" spans="1:7" ht="63" x14ac:dyDescent="0.25">
      <c r="A559" s="54" t="s">
        <v>491</v>
      </c>
      <c r="B559" s="5" t="s">
        <v>421</v>
      </c>
      <c r="C559" s="5" t="s">
        <v>207</v>
      </c>
      <c r="D559" s="5" t="s">
        <v>492</v>
      </c>
      <c r="E559" s="5"/>
      <c r="F559" s="10">
        <f>F560+F564+F567+F569+F562</f>
        <v>448814.8</v>
      </c>
      <c r="G559" s="10">
        <f>G560+G564+G567+G569+G562</f>
        <v>435715.4</v>
      </c>
    </row>
    <row r="560" spans="1:7" ht="63" x14ac:dyDescent="0.25">
      <c r="A560" s="54" t="s">
        <v>493</v>
      </c>
      <c r="B560" s="5" t="s">
        <v>421</v>
      </c>
      <c r="C560" s="5" t="s">
        <v>207</v>
      </c>
      <c r="D560" s="5" t="s">
        <v>494</v>
      </c>
      <c r="E560" s="5"/>
      <c r="F560" s="10">
        <f>F561</f>
        <v>6751</v>
      </c>
      <c r="G560" s="10">
        <f>G561</f>
        <v>6712.4</v>
      </c>
    </row>
    <row r="561" spans="1:7" ht="47.25" x14ac:dyDescent="0.25">
      <c r="A561" s="54" t="s">
        <v>18</v>
      </c>
      <c r="B561" s="5" t="s">
        <v>421</v>
      </c>
      <c r="C561" s="5" t="s">
        <v>207</v>
      </c>
      <c r="D561" s="5" t="s">
        <v>494</v>
      </c>
      <c r="E561" s="5">
        <v>200</v>
      </c>
      <c r="F561" s="10">
        <v>6751</v>
      </c>
      <c r="G561" s="10">
        <v>6712.4</v>
      </c>
    </row>
    <row r="562" spans="1:7" ht="34.5" customHeight="1" x14ac:dyDescent="0.25">
      <c r="A562" s="54" t="s">
        <v>785</v>
      </c>
      <c r="B562" s="28" t="s">
        <v>421</v>
      </c>
      <c r="C562" s="29" t="s">
        <v>207</v>
      </c>
      <c r="D562" s="28" t="s">
        <v>827</v>
      </c>
      <c r="E562" s="5"/>
      <c r="F562" s="10">
        <f>F563</f>
        <v>2050.6999999999998</v>
      </c>
      <c r="G562" s="10">
        <f>G563</f>
        <v>2050.6999999999998</v>
      </c>
    </row>
    <row r="563" spans="1:7" ht="50.25" customHeight="1" x14ac:dyDescent="0.25">
      <c r="A563" s="16" t="s">
        <v>55</v>
      </c>
      <c r="B563" s="28" t="s">
        <v>421</v>
      </c>
      <c r="C563" s="29" t="s">
        <v>207</v>
      </c>
      <c r="D563" s="28" t="s">
        <v>827</v>
      </c>
      <c r="E563" s="5" t="s">
        <v>69</v>
      </c>
      <c r="F563" s="10">
        <v>2050.6999999999998</v>
      </c>
      <c r="G563" s="10">
        <v>2050.6999999999998</v>
      </c>
    </row>
    <row r="564" spans="1:7" ht="126" x14ac:dyDescent="0.25">
      <c r="A564" s="57" t="s">
        <v>495</v>
      </c>
      <c r="B564" s="5" t="s">
        <v>421</v>
      </c>
      <c r="C564" s="5" t="s">
        <v>207</v>
      </c>
      <c r="D564" s="5" t="s">
        <v>496</v>
      </c>
      <c r="E564" s="5"/>
      <c r="F564" s="10">
        <f>F565+F566</f>
        <v>231052.6</v>
      </c>
      <c r="G564" s="10">
        <f>G565+G566</f>
        <v>231052.6</v>
      </c>
    </row>
    <row r="565" spans="1:7" ht="47.25" x14ac:dyDescent="0.25">
      <c r="A565" s="54" t="s">
        <v>18</v>
      </c>
      <c r="B565" s="5" t="s">
        <v>421</v>
      </c>
      <c r="C565" s="5" t="s">
        <v>207</v>
      </c>
      <c r="D565" s="5" t="s">
        <v>496</v>
      </c>
      <c r="E565" s="5" t="s">
        <v>47</v>
      </c>
      <c r="F565" s="10">
        <v>44.9</v>
      </c>
      <c r="G565" s="10">
        <v>44.9</v>
      </c>
    </row>
    <row r="566" spans="1:7" x14ac:dyDescent="0.25">
      <c r="A566" s="57" t="s">
        <v>39</v>
      </c>
      <c r="B566" s="5" t="s">
        <v>421</v>
      </c>
      <c r="C566" s="5" t="s">
        <v>207</v>
      </c>
      <c r="D566" s="5" t="s">
        <v>496</v>
      </c>
      <c r="E566" s="5" t="s">
        <v>171</v>
      </c>
      <c r="F566" s="10">
        <v>231007.7</v>
      </c>
      <c r="G566" s="10">
        <v>231007.7</v>
      </c>
    </row>
    <row r="567" spans="1:7" ht="99.75" customHeight="1" x14ac:dyDescent="0.25">
      <c r="A567" s="57" t="s">
        <v>497</v>
      </c>
      <c r="B567" s="5" t="s">
        <v>421</v>
      </c>
      <c r="C567" s="5" t="s">
        <v>207</v>
      </c>
      <c r="D567" s="5" t="s">
        <v>498</v>
      </c>
      <c r="E567" s="5"/>
      <c r="F567" s="10">
        <f>F568</f>
        <v>4249.5</v>
      </c>
      <c r="G567" s="10">
        <f>G568</f>
        <v>4236.2</v>
      </c>
    </row>
    <row r="568" spans="1:7" ht="31.5" x14ac:dyDescent="0.25">
      <c r="A568" s="54" t="s">
        <v>26</v>
      </c>
      <c r="B568" s="5" t="s">
        <v>421</v>
      </c>
      <c r="C568" s="5" t="s">
        <v>207</v>
      </c>
      <c r="D568" s="5" t="s">
        <v>498</v>
      </c>
      <c r="E568" s="5" t="s">
        <v>58</v>
      </c>
      <c r="F568" s="10">
        <v>4249.5</v>
      </c>
      <c r="G568" s="10">
        <v>4236.2</v>
      </c>
    </row>
    <row r="569" spans="1:7" ht="63" x14ac:dyDescent="0.25">
      <c r="A569" s="57" t="s">
        <v>499</v>
      </c>
      <c r="B569" s="5" t="s">
        <v>421</v>
      </c>
      <c r="C569" s="5" t="s">
        <v>207</v>
      </c>
      <c r="D569" s="5" t="s">
        <v>500</v>
      </c>
      <c r="E569" s="5"/>
      <c r="F569" s="10">
        <f>F570</f>
        <v>204711</v>
      </c>
      <c r="G569" s="10">
        <f>G570</f>
        <v>191663.5</v>
      </c>
    </row>
    <row r="570" spans="1:7" x14ac:dyDescent="0.25">
      <c r="A570" s="57" t="s">
        <v>39</v>
      </c>
      <c r="B570" s="5" t="s">
        <v>421</v>
      </c>
      <c r="C570" s="5" t="s">
        <v>207</v>
      </c>
      <c r="D570" s="5" t="s">
        <v>500</v>
      </c>
      <c r="E570" s="5" t="s">
        <v>171</v>
      </c>
      <c r="F570" s="10">
        <v>204711</v>
      </c>
      <c r="G570" s="10">
        <v>191663.5</v>
      </c>
    </row>
    <row r="571" spans="1:7" ht="51.75" customHeight="1" x14ac:dyDescent="0.25">
      <c r="A571" s="57" t="s">
        <v>470</v>
      </c>
      <c r="B571" s="5" t="s">
        <v>421</v>
      </c>
      <c r="C571" s="5" t="s">
        <v>207</v>
      </c>
      <c r="D571" s="5" t="s">
        <v>471</v>
      </c>
      <c r="E571" s="5"/>
      <c r="F571" s="10">
        <f>F572+F574</f>
        <v>18465.600000000002</v>
      </c>
      <c r="G571" s="10">
        <f>G572+G574</f>
        <v>18457.7</v>
      </c>
    </row>
    <row r="572" spans="1:7" ht="47.25" x14ac:dyDescent="0.25">
      <c r="A572" s="57" t="s">
        <v>501</v>
      </c>
      <c r="B572" s="5" t="s">
        <v>421</v>
      </c>
      <c r="C572" s="5" t="s">
        <v>207</v>
      </c>
      <c r="D572" s="5" t="s">
        <v>502</v>
      </c>
      <c r="E572" s="5"/>
      <c r="F572" s="10">
        <f>F573</f>
        <v>18457.7</v>
      </c>
      <c r="G572" s="10">
        <f>G573</f>
        <v>18457.7</v>
      </c>
    </row>
    <row r="573" spans="1:7" x14ac:dyDescent="0.25">
      <c r="A573" s="57" t="s">
        <v>39</v>
      </c>
      <c r="B573" s="5" t="s">
        <v>421</v>
      </c>
      <c r="C573" s="5" t="s">
        <v>207</v>
      </c>
      <c r="D573" s="5" t="s">
        <v>502</v>
      </c>
      <c r="E573" s="5">
        <v>800</v>
      </c>
      <c r="F573" s="10">
        <v>18457.7</v>
      </c>
      <c r="G573" s="10">
        <v>18457.7</v>
      </c>
    </row>
    <row r="574" spans="1:7" ht="94.5" x14ac:dyDescent="0.25">
      <c r="A574" s="57" t="s">
        <v>503</v>
      </c>
      <c r="B574" s="5" t="s">
        <v>421</v>
      </c>
      <c r="C574" s="5" t="s">
        <v>207</v>
      </c>
      <c r="D574" s="5" t="s">
        <v>504</v>
      </c>
      <c r="E574" s="5"/>
      <c r="F574" s="10">
        <f>F575</f>
        <v>7.9</v>
      </c>
      <c r="G574" s="10">
        <f>G575</f>
        <v>0</v>
      </c>
    </row>
    <row r="575" spans="1:7" x14ac:dyDescent="0.25">
      <c r="A575" s="57" t="s">
        <v>39</v>
      </c>
      <c r="B575" s="5" t="s">
        <v>421</v>
      </c>
      <c r="C575" s="5" t="s">
        <v>207</v>
      </c>
      <c r="D575" s="5" t="s">
        <v>504</v>
      </c>
      <c r="E575" s="5">
        <v>800</v>
      </c>
      <c r="F575" s="10">
        <v>7.9</v>
      </c>
      <c r="G575" s="11">
        <v>0</v>
      </c>
    </row>
    <row r="576" spans="1:7" x14ac:dyDescent="0.25">
      <c r="A576" s="55" t="s">
        <v>287</v>
      </c>
      <c r="B576" s="5" t="s">
        <v>421</v>
      </c>
      <c r="C576" s="5" t="s">
        <v>288</v>
      </c>
      <c r="D576" s="5"/>
      <c r="E576" s="5"/>
      <c r="F576" s="10">
        <f>F577+F583</f>
        <v>1327418</v>
      </c>
      <c r="G576" s="10">
        <f>G577+G583</f>
        <v>1213319.5</v>
      </c>
    </row>
    <row r="577" spans="1:7" x14ac:dyDescent="0.25">
      <c r="A577" s="55" t="s">
        <v>11</v>
      </c>
      <c r="B577" s="5" t="s">
        <v>421</v>
      </c>
      <c r="C577" s="5" t="s">
        <v>288</v>
      </c>
      <c r="D577" s="5" t="s">
        <v>12</v>
      </c>
      <c r="E577" s="5"/>
      <c r="F577" s="10">
        <f>F578+F581</f>
        <v>38202.300000000003</v>
      </c>
      <c r="G577" s="10">
        <f>G578+G581</f>
        <v>30066.600000000002</v>
      </c>
    </row>
    <row r="578" spans="1:7" ht="31.5" x14ac:dyDescent="0.25">
      <c r="A578" s="55" t="s">
        <v>208</v>
      </c>
      <c r="B578" s="5" t="s">
        <v>421</v>
      </c>
      <c r="C578" s="5" t="s">
        <v>288</v>
      </c>
      <c r="D578" s="5" t="s">
        <v>209</v>
      </c>
      <c r="E578" s="5"/>
      <c r="F578" s="10">
        <f>F579+F580</f>
        <v>10731.7</v>
      </c>
      <c r="G578" s="10">
        <f>G579+G580</f>
        <v>10207.200000000001</v>
      </c>
    </row>
    <row r="579" spans="1:7" ht="47.25" customHeight="1" x14ac:dyDescent="0.25">
      <c r="A579" s="59" t="s">
        <v>18</v>
      </c>
      <c r="B579" s="9" t="s">
        <v>421</v>
      </c>
      <c r="C579" s="9" t="s">
        <v>288</v>
      </c>
      <c r="D579" s="5" t="s">
        <v>209</v>
      </c>
      <c r="E579" s="21">
        <v>200</v>
      </c>
      <c r="F579" s="11">
        <v>8000</v>
      </c>
      <c r="G579" s="11">
        <v>7475.5</v>
      </c>
    </row>
    <row r="580" spans="1:7" ht="49.5" customHeight="1" x14ac:dyDescent="0.25">
      <c r="A580" s="55" t="s">
        <v>55</v>
      </c>
      <c r="B580" s="5" t="s">
        <v>421</v>
      </c>
      <c r="C580" s="5" t="s">
        <v>288</v>
      </c>
      <c r="D580" s="5" t="s">
        <v>209</v>
      </c>
      <c r="E580" s="5" t="s">
        <v>69</v>
      </c>
      <c r="F580" s="10">
        <v>2731.7</v>
      </c>
      <c r="G580" s="10">
        <v>2731.7</v>
      </c>
    </row>
    <row r="581" spans="1:7" ht="30.75" customHeight="1" x14ac:dyDescent="0.25">
      <c r="A581" s="55" t="s">
        <v>786</v>
      </c>
      <c r="B581" s="28" t="s">
        <v>421</v>
      </c>
      <c r="C581" s="9" t="s">
        <v>288</v>
      </c>
      <c r="D581" s="28" t="s">
        <v>860</v>
      </c>
      <c r="E581" s="5"/>
      <c r="F581" s="10">
        <f>F582</f>
        <v>27470.6</v>
      </c>
      <c r="G581" s="10">
        <f>G582</f>
        <v>19859.400000000001</v>
      </c>
    </row>
    <row r="582" spans="1:7" ht="51.75" customHeight="1" x14ac:dyDescent="0.25">
      <c r="A582" s="55" t="s">
        <v>55</v>
      </c>
      <c r="B582" s="28" t="s">
        <v>421</v>
      </c>
      <c r="C582" s="9" t="s">
        <v>288</v>
      </c>
      <c r="D582" s="28" t="s">
        <v>860</v>
      </c>
      <c r="E582" s="5" t="s">
        <v>69</v>
      </c>
      <c r="F582" s="10">
        <v>27470.6</v>
      </c>
      <c r="G582" s="10">
        <v>19859.400000000001</v>
      </c>
    </row>
    <row r="583" spans="1:7" ht="63" x14ac:dyDescent="0.25">
      <c r="A583" s="55" t="s">
        <v>289</v>
      </c>
      <c r="B583" s="5" t="s">
        <v>421</v>
      </c>
      <c r="C583" s="5" t="s">
        <v>288</v>
      </c>
      <c r="D583" s="5" t="s">
        <v>290</v>
      </c>
      <c r="E583" s="5"/>
      <c r="F583" s="10">
        <f>F584+F590+F611</f>
        <v>1289215.7</v>
      </c>
      <c r="G583" s="10">
        <f>G584+G590+G611</f>
        <v>1183252.8999999999</v>
      </c>
    </row>
    <row r="584" spans="1:7" x14ac:dyDescent="0.25">
      <c r="A584" s="55" t="s">
        <v>102</v>
      </c>
      <c r="B584" s="5" t="s">
        <v>421</v>
      </c>
      <c r="C584" s="5" t="s">
        <v>288</v>
      </c>
      <c r="D584" s="5" t="s">
        <v>291</v>
      </c>
      <c r="E584" s="5"/>
      <c r="F584" s="10">
        <f>F585</f>
        <v>306848.7</v>
      </c>
      <c r="G584" s="10">
        <f>G585</f>
        <v>306848.7</v>
      </c>
    </row>
    <row r="585" spans="1:7" ht="47.25" x14ac:dyDescent="0.25">
      <c r="A585" s="55" t="s">
        <v>847</v>
      </c>
      <c r="B585" s="5" t="s">
        <v>421</v>
      </c>
      <c r="C585" s="5" t="s">
        <v>288</v>
      </c>
      <c r="D585" s="5" t="s">
        <v>292</v>
      </c>
      <c r="E585" s="5"/>
      <c r="F585" s="10">
        <f>F586+F588</f>
        <v>306848.7</v>
      </c>
      <c r="G585" s="10">
        <f>G586+G588</f>
        <v>306848.7</v>
      </c>
    </row>
    <row r="586" spans="1:7" ht="85.5" customHeight="1" x14ac:dyDescent="0.25">
      <c r="A586" s="55" t="s">
        <v>505</v>
      </c>
      <c r="B586" s="5" t="s">
        <v>421</v>
      </c>
      <c r="C586" s="5" t="s">
        <v>288</v>
      </c>
      <c r="D586" s="5" t="s">
        <v>506</v>
      </c>
      <c r="E586" s="5"/>
      <c r="F586" s="10">
        <f>F587</f>
        <v>306091.2</v>
      </c>
      <c r="G586" s="10">
        <f>G587</f>
        <v>306091.2</v>
      </c>
    </row>
    <row r="587" spans="1:7" ht="47.25" x14ac:dyDescent="0.25">
      <c r="A587" s="55" t="s">
        <v>55</v>
      </c>
      <c r="B587" s="5" t="s">
        <v>421</v>
      </c>
      <c r="C587" s="5" t="s">
        <v>288</v>
      </c>
      <c r="D587" s="5" t="s">
        <v>506</v>
      </c>
      <c r="E587" s="5" t="s">
        <v>69</v>
      </c>
      <c r="F587" s="10">
        <v>306091.2</v>
      </c>
      <c r="G587" s="11">
        <v>306091.2</v>
      </c>
    </row>
    <row r="588" spans="1:7" ht="78.75" x14ac:dyDescent="0.25">
      <c r="A588" s="55" t="s">
        <v>505</v>
      </c>
      <c r="B588" s="5" t="s">
        <v>421</v>
      </c>
      <c r="C588" s="5" t="s">
        <v>288</v>
      </c>
      <c r="D588" s="5" t="s">
        <v>507</v>
      </c>
      <c r="E588" s="5"/>
      <c r="F588" s="10">
        <f>F589</f>
        <v>757.5</v>
      </c>
      <c r="G588" s="11">
        <f>G589</f>
        <v>757.5</v>
      </c>
    </row>
    <row r="589" spans="1:7" ht="47.25" x14ac:dyDescent="0.25">
      <c r="A589" s="55" t="s">
        <v>55</v>
      </c>
      <c r="B589" s="5" t="s">
        <v>421</v>
      </c>
      <c r="C589" s="5" t="s">
        <v>288</v>
      </c>
      <c r="D589" s="5" t="s">
        <v>507</v>
      </c>
      <c r="E589" s="5" t="s">
        <v>69</v>
      </c>
      <c r="F589" s="10">
        <v>757.5</v>
      </c>
      <c r="G589" s="10">
        <v>757.5</v>
      </c>
    </row>
    <row r="590" spans="1:7" ht="31.5" x14ac:dyDescent="0.25">
      <c r="A590" s="55" t="s">
        <v>89</v>
      </c>
      <c r="B590" s="5" t="s">
        <v>421</v>
      </c>
      <c r="C590" s="5" t="s">
        <v>288</v>
      </c>
      <c r="D590" s="5" t="s">
        <v>295</v>
      </c>
      <c r="E590" s="5"/>
      <c r="F590" s="10">
        <f>F591</f>
        <v>199511.6</v>
      </c>
      <c r="G590" s="10">
        <f>G591</f>
        <v>159330.9</v>
      </c>
    </row>
    <row r="591" spans="1:7" ht="63" x14ac:dyDescent="0.25">
      <c r="A591" s="55" t="s">
        <v>296</v>
      </c>
      <c r="B591" s="5" t="s">
        <v>421</v>
      </c>
      <c r="C591" s="5" t="s">
        <v>288</v>
      </c>
      <c r="D591" s="5" t="s">
        <v>297</v>
      </c>
      <c r="E591" s="5"/>
      <c r="F591" s="10">
        <f>F592+F594+F602+F604+F606+F608+F596+F598+F600</f>
        <v>199511.6</v>
      </c>
      <c r="G591" s="10">
        <f>G592+G594+G602+G604+G606+G608+G596+G598+G600</f>
        <v>159330.9</v>
      </c>
    </row>
    <row r="592" spans="1:7" ht="47.25" x14ac:dyDescent="0.25">
      <c r="A592" s="55" t="s">
        <v>508</v>
      </c>
      <c r="B592" s="5" t="s">
        <v>421</v>
      </c>
      <c r="C592" s="5" t="s">
        <v>288</v>
      </c>
      <c r="D592" s="5" t="s">
        <v>509</v>
      </c>
      <c r="E592" s="5"/>
      <c r="F592" s="10">
        <f>F593</f>
        <v>21988.6</v>
      </c>
      <c r="G592" s="10">
        <f>G593</f>
        <v>21896.7</v>
      </c>
    </row>
    <row r="593" spans="1:7" ht="47.25" x14ac:dyDescent="0.25">
      <c r="A593" s="55" t="s">
        <v>18</v>
      </c>
      <c r="B593" s="5" t="s">
        <v>421</v>
      </c>
      <c r="C593" s="5" t="s">
        <v>288</v>
      </c>
      <c r="D593" s="5" t="s">
        <v>509</v>
      </c>
      <c r="E593" s="5" t="s">
        <v>47</v>
      </c>
      <c r="F593" s="10">
        <v>21988.6</v>
      </c>
      <c r="G593" s="10">
        <v>21896.7</v>
      </c>
    </row>
    <row r="594" spans="1:7" ht="47.25" x14ac:dyDescent="0.25">
      <c r="A594" s="55" t="s">
        <v>510</v>
      </c>
      <c r="B594" s="5" t="s">
        <v>421</v>
      </c>
      <c r="C594" s="5" t="s">
        <v>288</v>
      </c>
      <c r="D594" s="5" t="s">
        <v>511</v>
      </c>
      <c r="E594" s="5"/>
      <c r="F594" s="10">
        <f>F595</f>
        <v>303</v>
      </c>
      <c r="G594" s="11">
        <f>G595</f>
        <v>303</v>
      </c>
    </row>
    <row r="595" spans="1:7" ht="47.25" x14ac:dyDescent="0.25">
      <c r="A595" s="55" t="s">
        <v>18</v>
      </c>
      <c r="B595" s="5" t="s">
        <v>421</v>
      </c>
      <c r="C595" s="5" t="s">
        <v>288</v>
      </c>
      <c r="D595" s="5" t="s">
        <v>511</v>
      </c>
      <c r="E595" s="5" t="s">
        <v>47</v>
      </c>
      <c r="F595" s="10">
        <v>303</v>
      </c>
      <c r="G595" s="10">
        <v>303</v>
      </c>
    </row>
    <row r="596" spans="1:7" ht="68.25" customHeight="1" x14ac:dyDescent="0.25">
      <c r="A596" s="55" t="s">
        <v>787</v>
      </c>
      <c r="B596" s="28" t="s">
        <v>421</v>
      </c>
      <c r="C596" s="5" t="s">
        <v>288</v>
      </c>
      <c r="D596" s="28" t="s">
        <v>788</v>
      </c>
      <c r="E596" s="5"/>
      <c r="F596" s="10">
        <f>F597</f>
        <v>30</v>
      </c>
      <c r="G596" s="10">
        <f>G597</f>
        <v>30</v>
      </c>
    </row>
    <row r="597" spans="1:7" ht="47.25" x14ac:dyDescent="0.25">
      <c r="A597" s="55" t="s">
        <v>18</v>
      </c>
      <c r="B597" s="5" t="s">
        <v>421</v>
      </c>
      <c r="C597" s="5" t="s">
        <v>288</v>
      </c>
      <c r="D597" s="5" t="s">
        <v>788</v>
      </c>
      <c r="E597" s="5" t="s">
        <v>47</v>
      </c>
      <c r="F597" s="10">
        <v>30</v>
      </c>
      <c r="G597" s="10">
        <v>30</v>
      </c>
    </row>
    <row r="598" spans="1:7" ht="65.25" customHeight="1" x14ac:dyDescent="0.25">
      <c r="A598" s="55" t="s">
        <v>851</v>
      </c>
      <c r="B598" s="28" t="s">
        <v>421</v>
      </c>
      <c r="C598" s="5" t="s">
        <v>288</v>
      </c>
      <c r="D598" s="28" t="s">
        <v>789</v>
      </c>
      <c r="E598" s="5"/>
      <c r="F598" s="10">
        <f>F599</f>
        <v>100</v>
      </c>
      <c r="G598" s="10">
        <f>G599</f>
        <v>100</v>
      </c>
    </row>
    <row r="599" spans="1:7" ht="47.25" x14ac:dyDescent="0.25">
      <c r="A599" s="55" t="s">
        <v>18</v>
      </c>
      <c r="B599" s="5" t="s">
        <v>421</v>
      </c>
      <c r="C599" s="5" t="s">
        <v>288</v>
      </c>
      <c r="D599" s="5" t="s">
        <v>789</v>
      </c>
      <c r="E599" s="5" t="s">
        <v>47</v>
      </c>
      <c r="F599" s="10">
        <v>100</v>
      </c>
      <c r="G599" s="10">
        <v>100</v>
      </c>
    </row>
    <row r="600" spans="1:7" ht="126" x14ac:dyDescent="0.25">
      <c r="A600" s="55" t="s">
        <v>852</v>
      </c>
      <c r="B600" s="28" t="s">
        <v>421</v>
      </c>
      <c r="C600" s="5" t="s">
        <v>288</v>
      </c>
      <c r="D600" s="28" t="s">
        <v>828</v>
      </c>
      <c r="E600" s="5"/>
      <c r="F600" s="10">
        <f>F601</f>
        <v>250</v>
      </c>
      <c r="G600" s="10">
        <f>G601</f>
        <v>250</v>
      </c>
    </row>
    <row r="601" spans="1:7" ht="47.25" x14ac:dyDescent="0.25">
      <c r="A601" s="55" t="s">
        <v>18</v>
      </c>
      <c r="B601" s="28" t="s">
        <v>421</v>
      </c>
      <c r="C601" s="5" t="s">
        <v>288</v>
      </c>
      <c r="D601" s="28" t="s">
        <v>828</v>
      </c>
      <c r="E601" s="5" t="s">
        <v>47</v>
      </c>
      <c r="F601" s="10">
        <v>250</v>
      </c>
      <c r="G601" s="10">
        <v>250</v>
      </c>
    </row>
    <row r="602" spans="1:7" ht="31.5" x14ac:dyDescent="0.25">
      <c r="A602" s="55" t="s">
        <v>512</v>
      </c>
      <c r="B602" s="5" t="s">
        <v>421</v>
      </c>
      <c r="C602" s="5" t="s">
        <v>288</v>
      </c>
      <c r="D602" s="5" t="s">
        <v>513</v>
      </c>
      <c r="E602" s="5"/>
      <c r="F602" s="10">
        <f>F603</f>
        <v>558</v>
      </c>
      <c r="G602" s="10">
        <f>G603</f>
        <v>558</v>
      </c>
    </row>
    <row r="603" spans="1:7" ht="47.25" x14ac:dyDescent="0.25">
      <c r="A603" s="55" t="s">
        <v>18</v>
      </c>
      <c r="B603" s="5" t="s">
        <v>421</v>
      </c>
      <c r="C603" s="5" t="s">
        <v>288</v>
      </c>
      <c r="D603" s="5" t="s">
        <v>513</v>
      </c>
      <c r="E603" s="5" t="s">
        <v>47</v>
      </c>
      <c r="F603" s="10">
        <v>558</v>
      </c>
      <c r="G603" s="10">
        <v>558</v>
      </c>
    </row>
    <row r="604" spans="1:7" ht="94.5" x14ac:dyDescent="0.25">
      <c r="A604" s="55" t="s">
        <v>231</v>
      </c>
      <c r="B604" s="5" t="s">
        <v>421</v>
      </c>
      <c r="C604" s="5" t="s">
        <v>288</v>
      </c>
      <c r="D604" s="5" t="s">
        <v>514</v>
      </c>
      <c r="E604" s="5"/>
      <c r="F604" s="10">
        <f>F605</f>
        <v>9000</v>
      </c>
      <c r="G604" s="11">
        <f>G605</f>
        <v>0</v>
      </c>
    </row>
    <row r="605" spans="1:7" ht="47.25" x14ac:dyDescent="0.25">
      <c r="A605" s="55" t="s">
        <v>18</v>
      </c>
      <c r="B605" s="5" t="s">
        <v>421</v>
      </c>
      <c r="C605" s="5" t="s">
        <v>288</v>
      </c>
      <c r="D605" s="5" t="s">
        <v>514</v>
      </c>
      <c r="E605" s="5" t="s">
        <v>47</v>
      </c>
      <c r="F605" s="10">
        <v>9000</v>
      </c>
      <c r="G605" s="11">
        <v>0</v>
      </c>
    </row>
    <row r="606" spans="1:7" ht="110.25" x14ac:dyDescent="0.25">
      <c r="A606" s="55" t="s">
        <v>515</v>
      </c>
      <c r="B606" s="5" t="s">
        <v>421</v>
      </c>
      <c r="C606" s="5" t="s">
        <v>288</v>
      </c>
      <c r="D606" s="5" t="s">
        <v>516</v>
      </c>
      <c r="E606" s="5"/>
      <c r="F606" s="10">
        <f>F607</f>
        <v>16763.400000000001</v>
      </c>
      <c r="G606" s="10">
        <f>G607</f>
        <v>11355.7</v>
      </c>
    </row>
    <row r="607" spans="1:7" ht="47.25" x14ac:dyDescent="0.25">
      <c r="A607" s="55" t="s">
        <v>18</v>
      </c>
      <c r="B607" s="5" t="s">
        <v>421</v>
      </c>
      <c r="C607" s="5" t="s">
        <v>288</v>
      </c>
      <c r="D607" s="5" t="s">
        <v>516</v>
      </c>
      <c r="E607" s="5" t="s">
        <v>47</v>
      </c>
      <c r="F607" s="10">
        <v>16763.400000000001</v>
      </c>
      <c r="G607" s="10">
        <v>11355.7</v>
      </c>
    </row>
    <row r="608" spans="1:7" ht="31.5" x14ac:dyDescent="0.25">
      <c r="A608" s="55" t="s">
        <v>309</v>
      </c>
      <c r="B608" s="5" t="s">
        <v>421</v>
      </c>
      <c r="C608" s="5" t="s">
        <v>288</v>
      </c>
      <c r="D608" s="5" t="s">
        <v>310</v>
      </c>
      <c r="E608" s="5"/>
      <c r="F608" s="10">
        <f>F609+F610</f>
        <v>150518.6</v>
      </c>
      <c r="G608" s="10">
        <f>G609+G610</f>
        <v>124837.5</v>
      </c>
    </row>
    <row r="609" spans="1:7" ht="47.25" x14ac:dyDescent="0.25">
      <c r="A609" s="55" t="s">
        <v>18</v>
      </c>
      <c r="B609" s="5" t="s">
        <v>421</v>
      </c>
      <c r="C609" s="5" t="s">
        <v>288</v>
      </c>
      <c r="D609" s="5" t="s">
        <v>310</v>
      </c>
      <c r="E609" s="5" t="s">
        <v>47</v>
      </c>
      <c r="F609" s="10">
        <v>127801.1</v>
      </c>
      <c r="G609" s="10">
        <v>107776.6</v>
      </c>
    </row>
    <row r="610" spans="1:7" ht="18" customHeight="1" x14ac:dyDescent="0.25">
      <c r="A610" s="57" t="s">
        <v>39</v>
      </c>
      <c r="B610" s="5" t="s">
        <v>421</v>
      </c>
      <c r="C610" s="5" t="s">
        <v>288</v>
      </c>
      <c r="D610" s="5" t="s">
        <v>310</v>
      </c>
      <c r="E610" s="5" t="s">
        <v>171</v>
      </c>
      <c r="F610" s="10">
        <v>22717.5</v>
      </c>
      <c r="G610" s="10">
        <v>17060.900000000001</v>
      </c>
    </row>
    <row r="611" spans="1:7" x14ac:dyDescent="0.25">
      <c r="A611" s="55" t="s">
        <v>91</v>
      </c>
      <c r="B611" s="5" t="s">
        <v>421</v>
      </c>
      <c r="C611" s="5" t="s">
        <v>288</v>
      </c>
      <c r="D611" s="5" t="s">
        <v>311</v>
      </c>
      <c r="E611" s="5"/>
      <c r="F611" s="10">
        <f>F612</f>
        <v>782855.39999999991</v>
      </c>
      <c r="G611" s="10">
        <f>G612</f>
        <v>717073.29999999993</v>
      </c>
    </row>
    <row r="612" spans="1:7" ht="47.25" x14ac:dyDescent="0.25">
      <c r="A612" s="55" t="s">
        <v>312</v>
      </c>
      <c r="B612" s="5" t="s">
        <v>421</v>
      </c>
      <c r="C612" s="5" t="s">
        <v>288</v>
      </c>
      <c r="D612" s="5" t="s">
        <v>313</v>
      </c>
      <c r="E612" s="5"/>
      <c r="F612" s="10">
        <f>F613+F615+F617+F620+F622+F624+F626+F628+F630+F632+F634+F636+F642+F644+F646+F648+F650+F652+F654+F638+F640</f>
        <v>782855.39999999991</v>
      </c>
      <c r="G612" s="10">
        <f>G613+G615+G617+G620+G622+G624+G626+G628+G630+G632+G634+G636+G642+G644+G646+G648+G650+G652+G654+G638+G640</f>
        <v>717073.29999999993</v>
      </c>
    </row>
    <row r="613" spans="1:7" ht="31.5" x14ac:dyDescent="0.25">
      <c r="A613" s="55" t="s">
        <v>517</v>
      </c>
      <c r="B613" s="5" t="s">
        <v>421</v>
      </c>
      <c r="C613" s="5" t="s">
        <v>288</v>
      </c>
      <c r="D613" s="5" t="s">
        <v>518</v>
      </c>
      <c r="E613" s="5"/>
      <c r="F613" s="10">
        <f>F614</f>
        <v>20002.7</v>
      </c>
      <c r="G613" s="10">
        <f>G614</f>
        <v>18136.099999999999</v>
      </c>
    </row>
    <row r="614" spans="1:7" ht="47.25" x14ac:dyDescent="0.25">
      <c r="A614" s="55" t="s">
        <v>18</v>
      </c>
      <c r="B614" s="5" t="s">
        <v>421</v>
      </c>
      <c r="C614" s="5" t="s">
        <v>288</v>
      </c>
      <c r="D614" s="5" t="s">
        <v>518</v>
      </c>
      <c r="E614" s="5">
        <v>200</v>
      </c>
      <c r="F614" s="10">
        <v>20002.7</v>
      </c>
      <c r="G614" s="10">
        <v>18136.099999999999</v>
      </c>
    </row>
    <row r="615" spans="1:7" ht="31.5" x14ac:dyDescent="0.25">
      <c r="A615" s="55" t="s">
        <v>314</v>
      </c>
      <c r="B615" s="5" t="s">
        <v>421</v>
      </c>
      <c r="C615" s="5" t="s">
        <v>288</v>
      </c>
      <c r="D615" s="5" t="s">
        <v>315</v>
      </c>
      <c r="E615" s="5"/>
      <c r="F615" s="10">
        <f>F616</f>
        <v>14140.4</v>
      </c>
      <c r="G615" s="10">
        <f>G616</f>
        <v>12242.2</v>
      </c>
    </row>
    <row r="616" spans="1:7" ht="47.25" x14ac:dyDescent="0.25">
      <c r="A616" s="55" t="s">
        <v>18</v>
      </c>
      <c r="B616" s="5" t="s">
        <v>421</v>
      </c>
      <c r="C616" s="5" t="s">
        <v>288</v>
      </c>
      <c r="D616" s="5" t="s">
        <v>315</v>
      </c>
      <c r="E616" s="5">
        <v>200</v>
      </c>
      <c r="F616" s="10">
        <v>14140.4</v>
      </c>
      <c r="G616" s="10">
        <v>12242.2</v>
      </c>
    </row>
    <row r="617" spans="1:7" ht="31.5" x14ac:dyDescent="0.25">
      <c r="A617" s="55" t="s">
        <v>519</v>
      </c>
      <c r="B617" s="5" t="s">
        <v>421</v>
      </c>
      <c r="C617" s="5" t="s">
        <v>288</v>
      </c>
      <c r="D617" s="5" t="s">
        <v>520</v>
      </c>
      <c r="E617" s="5"/>
      <c r="F617" s="10">
        <f>F618+F619</f>
        <v>114229.79999999999</v>
      </c>
      <c r="G617" s="10">
        <f>G618+G619</f>
        <v>74715.7</v>
      </c>
    </row>
    <row r="618" spans="1:7" ht="47.25" x14ac:dyDescent="0.25">
      <c r="A618" s="55" t="s">
        <v>18</v>
      </c>
      <c r="B618" s="5" t="s">
        <v>421</v>
      </c>
      <c r="C618" s="5" t="s">
        <v>288</v>
      </c>
      <c r="D618" s="5" t="s">
        <v>520</v>
      </c>
      <c r="E618" s="5" t="s">
        <v>47</v>
      </c>
      <c r="F618" s="10">
        <v>41770.1</v>
      </c>
      <c r="G618" s="10">
        <v>2256</v>
      </c>
    </row>
    <row r="619" spans="1:7" ht="47.25" x14ac:dyDescent="0.25">
      <c r="A619" s="55" t="s">
        <v>55</v>
      </c>
      <c r="B619" s="5" t="s">
        <v>421</v>
      </c>
      <c r="C619" s="5" t="s">
        <v>288</v>
      </c>
      <c r="D619" s="5" t="s">
        <v>520</v>
      </c>
      <c r="E619" s="5">
        <v>600</v>
      </c>
      <c r="F619" s="10">
        <v>72459.7</v>
      </c>
      <c r="G619" s="10">
        <v>72459.7</v>
      </c>
    </row>
    <row r="620" spans="1:7" ht="31.5" x14ac:dyDescent="0.25">
      <c r="A620" s="60" t="s">
        <v>521</v>
      </c>
      <c r="B620" s="5" t="s">
        <v>421</v>
      </c>
      <c r="C620" s="5" t="s">
        <v>288</v>
      </c>
      <c r="D620" s="5" t="s">
        <v>522</v>
      </c>
      <c r="E620" s="5"/>
      <c r="F620" s="10">
        <f>F621</f>
        <v>374.5</v>
      </c>
      <c r="G620" s="10">
        <f>G621</f>
        <v>171.8</v>
      </c>
    </row>
    <row r="621" spans="1:7" ht="47.25" x14ac:dyDescent="0.25">
      <c r="A621" s="16" t="s">
        <v>18</v>
      </c>
      <c r="B621" s="5" t="s">
        <v>421</v>
      </c>
      <c r="C621" s="5" t="s">
        <v>288</v>
      </c>
      <c r="D621" s="5" t="s">
        <v>522</v>
      </c>
      <c r="E621" s="5">
        <v>200</v>
      </c>
      <c r="F621" s="10">
        <v>374.5</v>
      </c>
      <c r="G621" s="10">
        <v>171.8</v>
      </c>
    </row>
    <row r="622" spans="1:7" ht="31.5" x14ac:dyDescent="0.25">
      <c r="A622" s="51" t="s">
        <v>523</v>
      </c>
      <c r="B622" s="5" t="s">
        <v>421</v>
      </c>
      <c r="C622" s="5" t="s">
        <v>288</v>
      </c>
      <c r="D622" s="5" t="s">
        <v>524</v>
      </c>
      <c r="E622" s="5"/>
      <c r="F622" s="10">
        <f>F623</f>
        <v>249</v>
      </c>
      <c r="G622" s="10">
        <f>G623</f>
        <v>85.1</v>
      </c>
    </row>
    <row r="623" spans="1:7" ht="47.25" x14ac:dyDescent="0.25">
      <c r="A623" s="16" t="s">
        <v>18</v>
      </c>
      <c r="B623" s="5" t="s">
        <v>421</v>
      </c>
      <c r="C623" s="5" t="s">
        <v>288</v>
      </c>
      <c r="D623" s="5" t="s">
        <v>524</v>
      </c>
      <c r="E623" s="5">
        <v>200</v>
      </c>
      <c r="F623" s="10">
        <v>249</v>
      </c>
      <c r="G623" s="11">
        <v>85.1</v>
      </c>
    </row>
    <row r="624" spans="1:7" ht="47.25" x14ac:dyDescent="0.25">
      <c r="A624" s="51" t="s">
        <v>525</v>
      </c>
      <c r="B624" s="5" t="s">
        <v>421</v>
      </c>
      <c r="C624" s="5" t="s">
        <v>288</v>
      </c>
      <c r="D624" s="5" t="s">
        <v>526</v>
      </c>
      <c r="E624" s="5"/>
      <c r="F624" s="10">
        <f>F625</f>
        <v>112810</v>
      </c>
      <c r="G624" s="10">
        <f>G625</f>
        <v>90928.1</v>
      </c>
    </row>
    <row r="625" spans="1:7" ht="47.25" x14ac:dyDescent="0.25">
      <c r="A625" s="16" t="s">
        <v>18</v>
      </c>
      <c r="B625" s="5" t="s">
        <v>421</v>
      </c>
      <c r="C625" s="5" t="s">
        <v>288</v>
      </c>
      <c r="D625" s="5" t="s">
        <v>526</v>
      </c>
      <c r="E625" s="5">
        <v>200</v>
      </c>
      <c r="F625" s="10">
        <v>112810</v>
      </c>
      <c r="G625" s="11">
        <v>90928.1</v>
      </c>
    </row>
    <row r="626" spans="1:7" ht="63" x14ac:dyDescent="0.25">
      <c r="A626" s="51" t="s">
        <v>527</v>
      </c>
      <c r="B626" s="5" t="s">
        <v>421</v>
      </c>
      <c r="C626" s="5" t="s">
        <v>288</v>
      </c>
      <c r="D626" s="5" t="s">
        <v>528</v>
      </c>
      <c r="E626" s="5"/>
      <c r="F626" s="10">
        <f>F627</f>
        <v>824.6</v>
      </c>
      <c r="G626" s="10">
        <f>G627</f>
        <v>824</v>
      </c>
    </row>
    <row r="627" spans="1:7" ht="47.25" x14ac:dyDescent="0.25">
      <c r="A627" s="16" t="s">
        <v>18</v>
      </c>
      <c r="B627" s="5" t="s">
        <v>421</v>
      </c>
      <c r="C627" s="5" t="s">
        <v>288</v>
      </c>
      <c r="D627" s="5" t="s">
        <v>528</v>
      </c>
      <c r="E627" s="5">
        <v>200</v>
      </c>
      <c r="F627" s="10">
        <v>824.6</v>
      </c>
      <c r="G627" s="11">
        <v>824</v>
      </c>
    </row>
    <row r="628" spans="1:7" ht="63" x14ac:dyDescent="0.25">
      <c r="A628" s="51" t="s">
        <v>529</v>
      </c>
      <c r="B628" s="5" t="s">
        <v>421</v>
      </c>
      <c r="C628" s="5" t="s">
        <v>288</v>
      </c>
      <c r="D628" s="5" t="s">
        <v>530</v>
      </c>
      <c r="E628" s="5"/>
      <c r="F628" s="10">
        <f>F629</f>
        <v>3000</v>
      </c>
      <c r="G628" s="10">
        <f>G629</f>
        <v>2982.8</v>
      </c>
    </row>
    <row r="629" spans="1:7" ht="47.25" x14ac:dyDescent="0.25">
      <c r="A629" s="16" t="s">
        <v>18</v>
      </c>
      <c r="B629" s="5" t="s">
        <v>421</v>
      </c>
      <c r="C629" s="5" t="s">
        <v>288</v>
      </c>
      <c r="D629" s="5" t="s">
        <v>530</v>
      </c>
      <c r="E629" s="5">
        <v>200</v>
      </c>
      <c r="F629" s="10">
        <v>3000</v>
      </c>
      <c r="G629" s="11">
        <v>2982.8</v>
      </c>
    </row>
    <row r="630" spans="1:7" ht="47.25" x14ac:dyDescent="0.25">
      <c r="A630" s="51" t="s">
        <v>531</v>
      </c>
      <c r="B630" s="5" t="s">
        <v>421</v>
      </c>
      <c r="C630" s="5" t="s">
        <v>288</v>
      </c>
      <c r="D630" s="5" t="s">
        <v>532</v>
      </c>
      <c r="E630" s="5"/>
      <c r="F630" s="10">
        <f>F631</f>
        <v>83.8</v>
      </c>
      <c r="G630" s="10">
        <f>G631</f>
        <v>83.8</v>
      </c>
    </row>
    <row r="631" spans="1:7" ht="47.25" x14ac:dyDescent="0.25">
      <c r="A631" s="16" t="s">
        <v>18</v>
      </c>
      <c r="B631" s="5" t="s">
        <v>421</v>
      </c>
      <c r="C631" s="5" t="s">
        <v>288</v>
      </c>
      <c r="D631" s="5" t="s">
        <v>532</v>
      </c>
      <c r="E631" s="5">
        <v>200</v>
      </c>
      <c r="F631" s="10">
        <v>83.8</v>
      </c>
      <c r="G631" s="10">
        <v>83.8</v>
      </c>
    </row>
    <row r="632" spans="1:7" ht="31.5" x14ac:dyDescent="0.25">
      <c r="A632" s="51" t="s">
        <v>533</v>
      </c>
      <c r="B632" s="5" t="s">
        <v>421</v>
      </c>
      <c r="C632" s="5" t="s">
        <v>288</v>
      </c>
      <c r="D632" s="5" t="s">
        <v>534</v>
      </c>
      <c r="E632" s="5"/>
      <c r="F632" s="10">
        <f>F633</f>
        <v>95.2</v>
      </c>
      <c r="G632" s="10">
        <f>G633</f>
        <v>95.2</v>
      </c>
    </row>
    <row r="633" spans="1:7" ht="47.25" x14ac:dyDescent="0.25">
      <c r="A633" s="16" t="s">
        <v>18</v>
      </c>
      <c r="B633" s="5" t="s">
        <v>421</v>
      </c>
      <c r="C633" s="5" t="s">
        <v>288</v>
      </c>
      <c r="D633" s="5" t="s">
        <v>534</v>
      </c>
      <c r="E633" s="5">
        <v>200</v>
      </c>
      <c r="F633" s="10">
        <v>95.2</v>
      </c>
      <c r="G633" s="11">
        <v>95.2</v>
      </c>
    </row>
    <row r="634" spans="1:7" ht="47.25" x14ac:dyDescent="0.25">
      <c r="A634" s="51" t="s">
        <v>535</v>
      </c>
      <c r="B634" s="5" t="s">
        <v>421</v>
      </c>
      <c r="C634" s="5" t="s">
        <v>288</v>
      </c>
      <c r="D634" s="5" t="s">
        <v>536</v>
      </c>
      <c r="E634" s="5"/>
      <c r="F634" s="10">
        <f>F635</f>
        <v>315</v>
      </c>
      <c r="G634" s="10">
        <f>G635</f>
        <v>315</v>
      </c>
    </row>
    <row r="635" spans="1:7" ht="47.25" x14ac:dyDescent="0.25">
      <c r="A635" s="16" t="s">
        <v>18</v>
      </c>
      <c r="B635" s="5" t="s">
        <v>421</v>
      </c>
      <c r="C635" s="5" t="s">
        <v>288</v>
      </c>
      <c r="D635" s="5" t="s">
        <v>536</v>
      </c>
      <c r="E635" s="5">
        <v>200</v>
      </c>
      <c r="F635" s="10">
        <v>315</v>
      </c>
      <c r="G635" s="10">
        <v>315</v>
      </c>
    </row>
    <row r="636" spans="1:7" ht="31.5" x14ac:dyDescent="0.25">
      <c r="A636" s="16" t="s">
        <v>537</v>
      </c>
      <c r="B636" s="5" t="s">
        <v>421</v>
      </c>
      <c r="C636" s="5" t="s">
        <v>288</v>
      </c>
      <c r="D636" s="5" t="s">
        <v>538</v>
      </c>
      <c r="E636" s="5"/>
      <c r="F636" s="10">
        <f>F637</f>
        <v>1218.8</v>
      </c>
      <c r="G636" s="11">
        <f>G637</f>
        <v>1218.8</v>
      </c>
    </row>
    <row r="637" spans="1:7" ht="47.25" x14ac:dyDescent="0.25">
      <c r="A637" s="16" t="s">
        <v>18</v>
      </c>
      <c r="B637" s="5" t="s">
        <v>421</v>
      </c>
      <c r="C637" s="5" t="s">
        <v>288</v>
      </c>
      <c r="D637" s="5" t="s">
        <v>538</v>
      </c>
      <c r="E637" s="5" t="s">
        <v>47</v>
      </c>
      <c r="F637" s="10">
        <v>1218.8</v>
      </c>
      <c r="G637" s="10">
        <v>1218.8</v>
      </c>
    </row>
    <row r="638" spans="1:7" ht="32.25" customHeight="1" x14ac:dyDescent="0.25">
      <c r="A638" s="16" t="s">
        <v>790</v>
      </c>
      <c r="B638" s="17" t="s">
        <v>421</v>
      </c>
      <c r="C638" s="18" t="s">
        <v>288</v>
      </c>
      <c r="D638" s="17" t="s">
        <v>829</v>
      </c>
      <c r="E638" s="5"/>
      <c r="F638" s="10">
        <f>F639</f>
        <v>2030</v>
      </c>
      <c r="G638" s="10">
        <f>G639</f>
        <v>2030</v>
      </c>
    </row>
    <row r="639" spans="1:7" ht="47.25" x14ac:dyDescent="0.25">
      <c r="A639" s="16" t="s">
        <v>55</v>
      </c>
      <c r="B639" s="17" t="s">
        <v>421</v>
      </c>
      <c r="C639" s="18" t="s">
        <v>288</v>
      </c>
      <c r="D639" s="17" t="s">
        <v>829</v>
      </c>
      <c r="E639" s="5" t="s">
        <v>69</v>
      </c>
      <c r="F639" s="10">
        <v>2030</v>
      </c>
      <c r="G639" s="10">
        <v>2030</v>
      </c>
    </row>
    <row r="640" spans="1:7" ht="31.5" x14ac:dyDescent="0.25">
      <c r="A640" s="16" t="s">
        <v>791</v>
      </c>
      <c r="B640" s="17" t="s">
        <v>421</v>
      </c>
      <c r="C640" s="18" t="s">
        <v>288</v>
      </c>
      <c r="D640" s="17" t="s">
        <v>830</v>
      </c>
      <c r="E640" s="5"/>
      <c r="F640" s="10">
        <f>F641</f>
        <v>270</v>
      </c>
      <c r="G640" s="10">
        <f>G641</f>
        <v>247.9</v>
      </c>
    </row>
    <row r="641" spans="1:7" ht="47.25" x14ac:dyDescent="0.25">
      <c r="A641" s="16" t="s">
        <v>18</v>
      </c>
      <c r="B641" s="17" t="s">
        <v>421</v>
      </c>
      <c r="C641" s="18" t="s">
        <v>288</v>
      </c>
      <c r="D641" s="17" t="s">
        <v>830</v>
      </c>
      <c r="E641" s="5" t="s">
        <v>47</v>
      </c>
      <c r="F641" s="10">
        <v>270</v>
      </c>
      <c r="G641" s="10">
        <v>247.9</v>
      </c>
    </row>
    <row r="642" spans="1:7" ht="31.5" x14ac:dyDescent="0.25">
      <c r="A642" s="16" t="s">
        <v>853</v>
      </c>
      <c r="B642" s="5" t="s">
        <v>421</v>
      </c>
      <c r="C642" s="5" t="s">
        <v>288</v>
      </c>
      <c r="D642" s="5" t="s">
        <v>539</v>
      </c>
      <c r="E642" s="5"/>
      <c r="F642" s="10">
        <f>F643</f>
        <v>1020</v>
      </c>
      <c r="G642" s="10">
        <f>G643</f>
        <v>810</v>
      </c>
    </row>
    <row r="643" spans="1:7" ht="31.5" x14ac:dyDescent="0.25">
      <c r="A643" s="12" t="s">
        <v>26</v>
      </c>
      <c r="B643" s="5" t="s">
        <v>421</v>
      </c>
      <c r="C643" s="5" t="s">
        <v>288</v>
      </c>
      <c r="D643" s="5" t="s">
        <v>539</v>
      </c>
      <c r="E643" s="5" t="s">
        <v>58</v>
      </c>
      <c r="F643" s="10">
        <v>1020</v>
      </c>
      <c r="G643" s="10">
        <v>810</v>
      </c>
    </row>
    <row r="644" spans="1:7" ht="63" x14ac:dyDescent="0.25">
      <c r="A644" s="56" t="s">
        <v>540</v>
      </c>
      <c r="B644" s="5" t="s">
        <v>421</v>
      </c>
      <c r="C644" s="5" t="s">
        <v>288</v>
      </c>
      <c r="D644" s="5" t="s">
        <v>541</v>
      </c>
      <c r="E644" s="5"/>
      <c r="F644" s="10">
        <f>F645</f>
        <v>214224.5</v>
      </c>
      <c r="G644" s="10">
        <f>G645</f>
        <v>214224.5</v>
      </c>
    </row>
    <row r="645" spans="1:7" ht="47.25" x14ac:dyDescent="0.25">
      <c r="A645" s="16" t="s">
        <v>55</v>
      </c>
      <c r="B645" s="5" t="s">
        <v>421</v>
      </c>
      <c r="C645" s="5" t="s">
        <v>288</v>
      </c>
      <c r="D645" s="5" t="s">
        <v>541</v>
      </c>
      <c r="E645" s="5">
        <v>600</v>
      </c>
      <c r="F645" s="10">
        <v>214224.5</v>
      </c>
      <c r="G645" s="10">
        <v>214224.5</v>
      </c>
    </row>
    <row r="646" spans="1:7" ht="31.5" x14ac:dyDescent="0.25">
      <c r="A646" s="16" t="s">
        <v>542</v>
      </c>
      <c r="B646" s="5" t="s">
        <v>421</v>
      </c>
      <c r="C646" s="5" t="s">
        <v>288</v>
      </c>
      <c r="D646" s="5" t="s">
        <v>543</v>
      </c>
      <c r="E646" s="5"/>
      <c r="F646" s="10">
        <f>F647</f>
        <v>9877.7000000000007</v>
      </c>
      <c r="G646" s="10">
        <f>G647</f>
        <v>9877.7000000000007</v>
      </c>
    </row>
    <row r="647" spans="1:7" ht="47.25" x14ac:dyDescent="0.25">
      <c r="A647" s="16" t="s">
        <v>55</v>
      </c>
      <c r="B647" s="5" t="s">
        <v>421</v>
      </c>
      <c r="C647" s="5" t="s">
        <v>288</v>
      </c>
      <c r="D647" s="5" t="s">
        <v>543</v>
      </c>
      <c r="E647" s="5">
        <v>600</v>
      </c>
      <c r="F647" s="10">
        <v>9877.7000000000007</v>
      </c>
      <c r="G647" s="10">
        <v>9877.7000000000007</v>
      </c>
    </row>
    <row r="648" spans="1:7" ht="63" x14ac:dyDescent="0.25">
      <c r="A648" s="16" t="s">
        <v>544</v>
      </c>
      <c r="B648" s="5" t="s">
        <v>421</v>
      </c>
      <c r="C648" s="5" t="s">
        <v>288</v>
      </c>
      <c r="D648" s="5" t="s">
        <v>545</v>
      </c>
      <c r="E648" s="5"/>
      <c r="F648" s="10">
        <f>F649</f>
        <v>9796.2999999999993</v>
      </c>
      <c r="G648" s="10">
        <f>G649</f>
        <v>9796.2999999999993</v>
      </c>
    </row>
    <row r="649" spans="1:7" ht="47.25" x14ac:dyDescent="0.25">
      <c r="A649" s="16" t="s">
        <v>55</v>
      </c>
      <c r="B649" s="5" t="s">
        <v>421</v>
      </c>
      <c r="C649" s="5" t="s">
        <v>288</v>
      </c>
      <c r="D649" s="5" t="s">
        <v>545</v>
      </c>
      <c r="E649" s="5" t="s">
        <v>69</v>
      </c>
      <c r="F649" s="10">
        <v>9796.2999999999993</v>
      </c>
      <c r="G649" s="10">
        <v>9796.2999999999993</v>
      </c>
    </row>
    <row r="650" spans="1:7" ht="31.5" x14ac:dyDescent="0.25">
      <c r="A650" s="16" t="s">
        <v>857</v>
      </c>
      <c r="B650" s="5" t="s">
        <v>421</v>
      </c>
      <c r="C650" s="5" t="s">
        <v>288</v>
      </c>
      <c r="D650" s="5" t="s">
        <v>546</v>
      </c>
      <c r="E650" s="5"/>
      <c r="F650" s="10">
        <f>F651</f>
        <v>3215.1</v>
      </c>
      <c r="G650" s="10">
        <f>G651</f>
        <v>3210.3</v>
      </c>
    </row>
    <row r="651" spans="1:7" ht="54" customHeight="1" x14ac:dyDescent="0.25">
      <c r="A651" s="16" t="s">
        <v>18</v>
      </c>
      <c r="B651" s="5" t="s">
        <v>421</v>
      </c>
      <c r="C651" s="5" t="s">
        <v>288</v>
      </c>
      <c r="D651" s="5" t="s">
        <v>546</v>
      </c>
      <c r="E651" s="5" t="s">
        <v>47</v>
      </c>
      <c r="F651" s="10">
        <v>3215.1</v>
      </c>
      <c r="G651" s="10">
        <v>3210.3</v>
      </c>
    </row>
    <row r="652" spans="1:7" ht="31.5" x14ac:dyDescent="0.25">
      <c r="A652" s="16" t="s">
        <v>547</v>
      </c>
      <c r="B652" s="5" t="s">
        <v>421</v>
      </c>
      <c r="C652" s="5" t="s">
        <v>288</v>
      </c>
      <c r="D652" s="5" t="s">
        <v>548</v>
      </c>
      <c r="E652" s="5"/>
      <c r="F652" s="10">
        <f>F653</f>
        <v>53.8</v>
      </c>
      <c r="G652" s="10">
        <f>G653</f>
        <v>53.8</v>
      </c>
    </row>
    <row r="653" spans="1:7" ht="47.25" x14ac:dyDescent="0.25">
      <c r="A653" s="16" t="s">
        <v>18</v>
      </c>
      <c r="B653" s="5" t="s">
        <v>421</v>
      </c>
      <c r="C653" s="5" t="s">
        <v>288</v>
      </c>
      <c r="D653" s="5" t="s">
        <v>548</v>
      </c>
      <c r="E653" s="5" t="s">
        <v>47</v>
      </c>
      <c r="F653" s="10">
        <v>53.8</v>
      </c>
      <c r="G653" s="10">
        <v>53.8</v>
      </c>
    </row>
    <row r="654" spans="1:7" ht="78.75" x14ac:dyDescent="0.25">
      <c r="A654" s="56" t="s">
        <v>549</v>
      </c>
      <c r="B654" s="5" t="s">
        <v>421</v>
      </c>
      <c r="C654" s="5" t="s">
        <v>288</v>
      </c>
      <c r="D654" s="5" t="s">
        <v>550</v>
      </c>
      <c r="E654" s="5"/>
      <c r="F654" s="10">
        <f>F655</f>
        <v>275024.2</v>
      </c>
      <c r="G654" s="10">
        <f>G655</f>
        <v>275024.2</v>
      </c>
    </row>
    <row r="655" spans="1:7" x14ac:dyDescent="0.25">
      <c r="A655" s="57" t="s">
        <v>39</v>
      </c>
      <c r="B655" s="5" t="s">
        <v>421</v>
      </c>
      <c r="C655" s="5" t="s">
        <v>288</v>
      </c>
      <c r="D655" s="5" t="s">
        <v>550</v>
      </c>
      <c r="E655" s="5">
        <v>800</v>
      </c>
      <c r="F655" s="10">
        <v>275024.2</v>
      </c>
      <c r="G655" s="10">
        <v>275024.2</v>
      </c>
    </row>
    <row r="656" spans="1:7" ht="31.5" x14ac:dyDescent="0.25">
      <c r="A656" s="13" t="s">
        <v>316</v>
      </c>
      <c r="B656" s="5" t="s">
        <v>421</v>
      </c>
      <c r="C656" s="5" t="s">
        <v>317</v>
      </c>
      <c r="D656" s="5"/>
      <c r="E656" s="5"/>
      <c r="F656" s="10">
        <f t="shared" ref="F656:G657" si="48">F657</f>
        <v>96821</v>
      </c>
      <c r="G656" s="10">
        <f t="shared" si="48"/>
        <v>96717.599999999991</v>
      </c>
    </row>
    <row r="657" spans="1:7" ht="78.75" x14ac:dyDescent="0.25">
      <c r="A657" s="16" t="s">
        <v>551</v>
      </c>
      <c r="B657" s="5" t="s">
        <v>421</v>
      </c>
      <c r="C657" s="5" t="s">
        <v>317</v>
      </c>
      <c r="D657" s="5" t="s">
        <v>196</v>
      </c>
      <c r="E657" s="5"/>
      <c r="F657" s="10">
        <f t="shared" si="48"/>
        <v>96821</v>
      </c>
      <c r="G657" s="10">
        <f t="shared" si="48"/>
        <v>96717.599999999991</v>
      </c>
    </row>
    <row r="658" spans="1:7" x14ac:dyDescent="0.25">
      <c r="A658" s="16" t="s">
        <v>91</v>
      </c>
      <c r="B658" s="5" t="s">
        <v>421</v>
      </c>
      <c r="C658" s="5" t="s">
        <v>317</v>
      </c>
      <c r="D658" s="5" t="s">
        <v>490</v>
      </c>
      <c r="E658" s="5"/>
      <c r="F658" s="10">
        <f t="shared" ref="F658:G659" si="49">F659</f>
        <v>96821</v>
      </c>
      <c r="G658" s="10">
        <f t="shared" si="49"/>
        <v>96717.599999999991</v>
      </c>
    </row>
    <row r="659" spans="1:7" ht="78.75" x14ac:dyDescent="0.25">
      <c r="A659" s="16" t="s">
        <v>552</v>
      </c>
      <c r="B659" s="5" t="s">
        <v>421</v>
      </c>
      <c r="C659" s="5" t="s">
        <v>317</v>
      </c>
      <c r="D659" s="5" t="s">
        <v>553</v>
      </c>
      <c r="E659" s="5"/>
      <c r="F659" s="10">
        <f t="shared" si="49"/>
        <v>96821</v>
      </c>
      <c r="G659" s="10">
        <f t="shared" si="49"/>
        <v>96717.599999999991</v>
      </c>
    </row>
    <row r="660" spans="1:7" ht="47.25" x14ac:dyDescent="0.25">
      <c r="A660" s="26" t="s">
        <v>37</v>
      </c>
      <c r="B660" s="5" t="s">
        <v>421</v>
      </c>
      <c r="C660" s="5" t="s">
        <v>317</v>
      </c>
      <c r="D660" s="5" t="s">
        <v>554</v>
      </c>
      <c r="E660" s="5"/>
      <c r="F660" s="10">
        <f>F661+F662+F663+F664</f>
        <v>96821</v>
      </c>
      <c r="G660" s="10">
        <f>G661+G662+G663+G664</f>
        <v>96717.599999999991</v>
      </c>
    </row>
    <row r="661" spans="1:7" ht="94.5" x14ac:dyDescent="0.25">
      <c r="A661" s="16" t="s">
        <v>15</v>
      </c>
      <c r="B661" s="5" t="s">
        <v>421</v>
      </c>
      <c r="C661" s="5" t="s">
        <v>317</v>
      </c>
      <c r="D661" s="5" t="s">
        <v>554</v>
      </c>
      <c r="E661" s="5">
        <v>100</v>
      </c>
      <c r="F661" s="10">
        <v>90938</v>
      </c>
      <c r="G661" s="10">
        <v>90925.7</v>
      </c>
    </row>
    <row r="662" spans="1:7" ht="47.25" x14ac:dyDescent="0.25">
      <c r="A662" s="16" t="s">
        <v>18</v>
      </c>
      <c r="B662" s="5" t="s">
        <v>421</v>
      </c>
      <c r="C662" s="5" t="s">
        <v>317</v>
      </c>
      <c r="D662" s="5" t="s">
        <v>554</v>
      </c>
      <c r="E662" s="5">
        <v>200</v>
      </c>
      <c r="F662" s="10">
        <v>2961.9</v>
      </c>
      <c r="G662" s="10">
        <v>2876.3</v>
      </c>
    </row>
    <row r="663" spans="1:7" ht="31.5" x14ac:dyDescent="0.25">
      <c r="A663" s="12" t="s">
        <v>26</v>
      </c>
      <c r="B663" s="5" t="s">
        <v>421</v>
      </c>
      <c r="C663" s="5" t="s">
        <v>317</v>
      </c>
      <c r="D663" s="5" t="s">
        <v>554</v>
      </c>
      <c r="E663" s="5" t="s">
        <v>58</v>
      </c>
      <c r="F663" s="10">
        <v>2699</v>
      </c>
      <c r="G663" s="10">
        <v>2698.9</v>
      </c>
    </row>
    <row r="664" spans="1:7" x14ac:dyDescent="0.25">
      <c r="A664" s="57" t="s">
        <v>39</v>
      </c>
      <c r="B664" s="5" t="s">
        <v>421</v>
      </c>
      <c r="C664" s="5" t="s">
        <v>317</v>
      </c>
      <c r="D664" s="5" t="s">
        <v>554</v>
      </c>
      <c r="E664" s="5" t="s">
        <v>171</v>
      </c>
      <c r="F664" s="10">
        <v>222.1</v>
      </c>
      <c r="G664" s="10">
        <v>216.7</v>
      </c>
    </row>
    <row r="665" spans="1:7" x14ac:dyDescent="0.25">
      <c r="A665" s="16" t="s">
        <v>555</v>
      </c>
      <c r="B665" s="5" t="s">
        <v>421</v>
      </c>
      <c r="C665" s="5" t="s">
        <v>556</v>
      </c>
      <c r="D665" s="5"/>
      <c r="E665" s="5"/>
      <c r="F665" s="10">
        <f t="shared" ref="F665:G669" si="50">F666</f>
        <v>74250.5</v>
      </c>
      <c r="G665" s="10">
        <f t="shared" si="50"/>
        <v>24444.799999999999</v>
      </c>
    </row>
    <row r="666" spans="1:7" ht="31.5" x14ac:dyDescent="0.25">
      <c r="A666" s="16" t="s">
        <v>557</v>
      </c>
      <c r="B666" s="5" t="s">
        <v>421</v>
      </c>
      <c r="C666" s="5" t="s">
        <v>558</v>
      </c>
      <c r="D666" s="5"/>
      <c r="E666" s="5"/>
      <c r="F666" s="10">
        <f t="shared" si="50"/>
        <v>74250.5</v>
      </c>
      <c r="G666" s="10">
        <f t="shared" si="50"/>
        <v>24444.799999999999</v>
      </c>
    </row>
    <row r="667" spans="1:7" ht="63" x14ac:dyDescent="0.25">
      <c r="A667" s="16" t="s">
        <v>289</v>
      </c>
      <c r="B667" s="5" t="s">
        <v>421</v>
      </c>
      <c r="C667" s="5" t="s">
        <v>558</v>
      </c>
      <c r="D667" s="5" t="s">
        <v>290</v>
      </c>
      <c r="E667" s="5"/>
      <c r="F667" s="10">
        <f t="shared" si="50"/>
        <v>74250.5</v>
      </c>
      <c r="G667" s="10">
        <f t="shared" si="50"/>
        <v>24444.799999999999</v>
      </c>
    </row>
    <row r="668" spans="1:7" x14ac:dyDescent="0.25">
      <c r="A668" s="16" t="s">
        <v>91</v>
      </c>
      <c r="B668" s="5" t="s">
        <v>421</v>
      </c>
      <c r="C668" s="5" t="s">
        <v>558</v>
      </c>
      <c r="D668" s="5" t="s">
        <v>311</v>
      </c>
      <c r="E668" s="5"/>
      <c r="F668" s="10">
        <f t="shared" si="50"/>
        <v>74250.5</v>
      </c>
      <c r="G668" s="10">
        <f t="shared" si="50"/>
        <v>24444.799999999999</v>
      </c>
    </row>
    <row r="669" spans="1:7" ht="47.25" x14ac:dyDescent="0.25">
      <c r="A669" s="16" t="s">
        <v>312</v>
      </c>
      <c r="B669" s="5" t="s">
        <v>421</v>
      </c>
      <c r="C669" s="5" t="s">
        <v>558</v>
      </c>
      <c r="D669" s="5" t="s">
        <v>313</v>
      </c>
      <c r="E669" s="5"/>
      <c r="F669" s="10">
        <f t="shared" si="50"/>
        <v>74250.5</v>
      </c>
      <c r="G669" s="10">
        <f t="shared" si="50"/>
        <v>24444.799999999999</v>
      </c>
    </row>
    <row r="670" spans="1:7" x14ac:dyDescent="0.25">
      <c r="A670" s="16" t="s">
        <v>559</v>
      </c>
      <c r="B670" s="5" t="s">
        <v>421</v>
      </c>
      <c r="C670" s="5" t="s">
        <v>558</v>
      </c>
      <c r="D670" s="5" t="s">
        <v>560</v>
      </c>
      <c r="E670" s="5"/>
      <c r="F670" s="10">
        <f>F672+F671</f>
        <v>74250.5</v>
      </c>
      <c r="G670" s="10">
        <f>G672+G671</f>
        <v>24444.799999999999</v>
      </c>
    </row>
    <row r="671" spans="1:7" ht="45.75" customHeight="1" x14ac:dyDescent="0.25">
      <c r="A671" s="16" t="s">
        <v>18</v>
      </c>
      <c r="B671" s="5" t="s">
        <v>421</v>
      </c>
      <c r="C671" s="5" t="s">
        <v>558</v>
      </c>
      <c r="D671" s="5" t="s">
        <v>560</v>
      </c>
      <c r="E671" s="5" t="s">
        <v>47</v>
      </c>
      <c r="F671" s="10">
        <v>35222.1</v>
      </c>
      <c r="G671" s="10">
        <v>0</v>
      </c>
    </row>
    <row r="672" spans="1:7" ht="47.25" x14ac:dyDescent="0.25">
      <c r="A672" s="16" t="s">
        <v>55</v>
      </c>
      <c r="B672" s="5" t="s">
        <v>421</v>
      </c>
      <c r="C672" s="5" t="s">
        <v>558</v>
      </c>
      <c r="D672" s="5" t="s">
        <v>560</v>
      </c>
      <c r="E672" s="5">
        <v>600</v>
      </c>
      <c r="F672" s="10">
        <v>39028.400000000001</v>
      </c>
      <c r="G672" s="10">
        <v>24444.799999999999</v>
      </c>
    </row>
    <row r="673" spans="1:7" ht="31.5" x14ac:dyDescent="0.25">
      <c r="A673" s="25" t="s">
        <v>561</v>
      </c>
      <c r="B673" s="6" t="s">
        <v>562</v>
      </c>
      <c r="C673" s="5" t="s">
        <v>31</v>
      </c>
      <c r="D673" s="5"/>
      <c r="E673" s="5"/>
      <c r="F673" s="30">
        <f>F674+F685+F852+F871</f>
        <v>6160048.5000000009</v>
      </c>
      <c r="G673" s="30">
        <f>G674+G685+G852+G871</f>
        <v>6147334.5999999996</v>
      </c>
    </row>
    <row r="674" spans="1:7" x14ac:dyDescent="0.25">
      <c r="A674" s="55" t="s">
        <v>191</v>
      </c>
      <c r="B674" s="5" t="s">
        <v>562</v>
      </c>
      <c r="C674" s="5" t="s">
        <v>192</v>
      </c>
      <c r="D674" s="5"/>
      <c r="E674" s="5"/>
      <c r="F674" s="31">
        <f t="shared" ref="F674:G683" si="51">F675</f>
        <v>15082.9</v>
      </c>
      <c r="G674" s="31">
        <f t="shared" si="51"/>
        <v>15065.3</v>
      </c>
    </row>
    <row r="675" spans="1:7" x14ac:dyDescent="0.25">
      <c r="A675" s="13" t="s">
        <v>287</v>
      </c>
      <c r="B675" s="5" t="s">
        <v>562</v>
      </c>
      <c r="C675" s="5" t="s">
        <v>288</v>
      </c>
      <c r="D675" s="5"/>
      <c r="E675" s="5"/>
      <c r="F675" s="31">
        <f t="shared" si="51"/>
        <v>15082.9</v>
      </c>
      <c r="G675" s="31">
        <f t="shared" si="51"/>
        <v>15065.3</v>
      </c>
    </row>
    <row r="676" spans="1:7" ht="48" customHeight="1" x14ac:dyDescent="0.25">
      <c r="A676" s="13" t="s">
        <v>289</v>
      </c>
      <c r="B676" s="5" t="s">
        <v>562</v>
      </c>
      <c r="C676" s="5" t="s">
        <v>288</v>
      </c>
      <c r="D676" s="5" t="s">
        <v>290</v>
      </c>
      <c r="E676" s="5"/>
      <c r="F676" s="31">
        <f>F681+F677</f>
        <v>15082.9</v>
      </c>
      <c r="G676" s="31">
        <f>G681+G677</f>
        <v>15065.3</v>
      </c>
    </row>
    <row r="677" spans="1:7" ht="48" customHeight="1" x14ac:dyDescent="0.25">
      <c r="A677" s="13" t="s">
        <v>89</v>
      </c>
      <c r="B677" s="5" t="s">
        <v>562</v>
      </c>
      <c r="C677" s="5" t="s">
        <v>288</v>
      </c>
      <c r="D677" s="5" t="s">
        <v>295</v>
      </c>
      <c r="E677" s="5"/>
      <c r="F677" s="31">
        <f t="shared" ref="F677:G679" si="52">F678</f>
        <v>11125.5</v>
      </c>
      <c r="G677" s="31">
        <f t="shared" si="52"/>
        <v>11125.5</v>
      </c>
    </row>
    <row r="678" spans="1:7" ht="63" x14ac:dyDescent="0.25">
      <c r="A678" s="13" t="s">
        <v>296</v>
      </c>
      <c r="B678" s="5" t="s">
        <v>562</v>
      </c>
      <c r="C678" s="5" t="s">
        <v>288</v>
      </c>
      <c r="D678" s="5" t="s">
        <v>297</v>
      </c>
      <c r="E678" s="5"/>
      <c r="F678" s="31">
        <f t="shared" si="52"/>
        <v>11125.5</v>
      </c>
      <c r="G678" s="31">
        <f t="shared" si="52"/>
        <v>11125.5</v>
      </c>
    </row>
    <row r="679" spans="1:7" ht="30" customHeight="1" x14ac:dyDescent="0.25">
      <c r="A679" s="13" t="s">
        <v>309</v>
      </c>
      <c r="B679" s="5" t="s">
        <v>562</v>
      </c>
      <c r="C679" s="5" t="s">
        <v>288</v>
      </c>
      <c r="D679" s="5" t="s">
        <v>310</v>
      </c>
      <c r="E679" s="5"/>
      <c r="F679" s="31">
        <f t="shared" si="52"/>
        <v>11125.5</v>
      </c>
      <c r="G679" s="31">
        <f t="shared" si="52"/>
        <v>11125.5</v>
      </c>
    </row>
    <row r="680" spans="1:7" ht="50.25" customHeight="1" x14ac:dyDescent="0.25">
      <c r="A680" s="13" t="s">
        <v>55</v>
      </c>
      <c r="B680" s="5" t="s">
        <v>562</v>
      </c>
      <c r="C680" s="5" t="s">
        <v>288</v>
      </c>
      <c r="D680" s="5" t="s">
        <v>310</v>
      </c>
      <c r="E680" s="5" t="s">
        <v>69</v>
      </c>
      <c r="F680" s="31">
        <v>11125.5</v>
      </c>
      <c r="G680" s="31">
        <v>11125.5</v>
      </c>
    </row>
    <row r="681" spans="1:7" x14ac:dyDescent="0.25">
      <c r="A681" s="16" t="s">
        <v>91</v>
      </c>
      <c r="B681" s="5" t="s">
        <v>562</v>
      </c>
      <c r="C681" s="5" t="s">
        <v>288</v>
      </c>
      <c r="D681" s="5" t="s">
        <v>311</v>
      </c>
      <c r="E681" s="5"/>
      <c r="F681" s="31">
        <f>F682</f>
        <v>3957.4</v>
      </c>
      <c r="G681" s="31">
        <f t="shared" si="51"/>
        <v>3939.8</v>
      </c>
    </row>
    <row r="682" spans="1:7" ht="47.25" x14ac:dyDescent="0.25">
      <c r="A682" s="16" t="s">
        <v>312</v>
      </c>
      <c r="B682" s="5" t="s">
        <v>562</v>
      </c>
      <c r="C682" s="5" t="s">
        <v>288</v>
      </c>
      <c r="D682" s="5" t="s">
        <v>313</v>
      </c>
      <c r="E682" s="5"/>
      <c r="F682" s="31">
        <f t="shared" si="51"/>
        <v>3957.4</v>
      </c>
      <c r="G682" s="31">
        <f t="shared" si="51"/>
        <v>3939.8</v>
      </c>
    </row>
    <row r="683" spans="1:7" ht="31.5" x14ac:dyDescent="0.25">
      <c r="A683" s="55" t="s">
        <v>519</v>
      </c>
      <c r="B683" s="5" t="s">
        <v>562</v>
      </c>
      <c r="C683" s="5" t="s">
        <v>288</v>
      </c>
      <c r="D683" s="5" t="s">
        <v>520</v>
      </c>
      <c r="E683" s="5"/>
      <c r="F683" s="31">
        <f t="shared" si="51"/>
        <v>3957.4</v>
      </c>
      <c r="G683" s="31">
        <f t="shared" si="51"/>
        <v>3939.8</v>
      </c>
    </row>
    <row r="684" spans="1:7" ht="47.25" x14ac:dyDescent="0.25">
      <c r="A684" s="16" t="s">
        <v>55</v>
      </c>
      <c r="B684" s="5" t="s">
        <v>562</v>
      </c>
      <c r="C684" s="5" t="s">
        <v>288</v>
      </c>
      <c r="D684" s="5" t="s">
        <v>520</v>
      </c>
      <c r="E684" s="5" t="s">
        <v>69</v>
      </c>
      <c r="F684" s="31">
        <v>3957.4</v>
      </c>
      <c r="G684" s="31">
        <v>3939.8</v>
      </c>
    </row>
    <row r="685" spans="1:7" x14ac:dyDescent="0.25">
      <c r="A685" s="16" t="s">
        <v>323</v>
      </c>
      <c r="B685" s="5" t="s">
        <v>562</v>
      </c>
      <c r="C685" s="5" t="s">
        <v>324</v>
      </c>
      <c r="D685" s="5"/>
      <c r="E685" s="5"/>
      <c r="F685" s="32">
        <f>F686+F708+F781+F799</f>
        <v>5647228.4000000004</v>
      </c>
      <c r="G685" s="32">
        <f>G686+G708+G781+G799</f>
        <v>5635027.0999999996</v>
      </c>
    </row>
    <row r="686" spans="1:7" x14ac:dyDescent="0.25">
      <c r="A686" s="16" t="s">
        <v>563</v>
      </c>
      <c r="B686" s="5" t="s">
        <v>562</v>
      </c>
      <c r="C686" s="5" t="s">
        <v>564</v>
      </c>
      <c r="D686" s="5"/>
      <c r="E686" s="5"/>
      <c r="F686" s="32">
        <f>F687</f>
        <v>2173459.6</v>
      </c>
      <c r="G686" s="32">
        <f>G687</f>
        <v>2172992</v>
      </c>
    </row>
    <row r="687" spans="1:7" ht="31.5" x14ac:dyDescent="0.25">
      <c r="A687" s="16" t="s">
        <v>565</v>
      </c>
      <c r="B687" s="5" t="s">
        <v>562</v>
      </c>
      <c r="C687" s="5" t="s">
        <v>564</v>
      </c>
      <c r="D687" s="5" t="s">
        <v>566</v>
      </c>
      <c r="E687" s="5"/>
      <c r="F687" s="32">
        <f>F688+F694</f>
        <v>2173459.6</v>
      </c>
      <c r="G687" s="32">
        <f>G688+G694</f>
        <v>2172992</v>
      </c>
    </row>
    <row r="688" spans="1:7" ht="31.5" x14ac:dyDescent="0.25">
      <c r="A688" s="16" t="s">
        <v>89</v>
      </c>
      <c r="B688" s="5" t="s">
        <v>562</v>
      </c>
      <c r="C688" s="5" t="s">
        <v>564</v>
      </c>
      <c r="D688" s="5" t="s">
        <v>567</v>
      </c>
      <c r="E688" s="5"/>
      <c r="F688" s="32">
        <f t="shared" ref="F688:G690" si="53">F689</f>
        <v>4000</v>
      </c>
      <c r="G688" s="32">
        <f t="shared" si="53"/>
        <v>4000</v>
      </c>
    </row>
    <row r="689" spans="1:7" ht="63" x14ac:dyDescent="0.25">
      <c r="A689" s="51" t="s">
        <v>568</v>
      </c>
      <c r="B689" s="5" t="s">
        <v>562</v>
      </c>
      <c r="C689" s="5" t="s">
        <v>564</v>
      </c>
      <c r="D689" s="5" t="s">
        <v>569</v>
      </c>
      <c r="E689" s="5"/>
      <c r="F689" s="32">
        <f t="shared" si="53"/>
        <v>4000</v>
      </c>
      <c r="G689" s="32">
        <f t="shared" si="53"/>
        <v>4000</v>
      </c>
    </row>
    <row r="690" spans="1:7" ht="31.5" x14ac:dyDescent="0.25">
      <c r="A690" s="12" t="s">
        <v>570</v>
      </c>
      <c r="B690" s="5" t="s">
        <v>562</v>
      </c>
      <c r="C690" s="5" t="s">
        <v>564</v>
      </c>
      <c r="D690" s="5" t="s">
        <v>571</v>
      </c>
      <c r="E690" s="5"/>
      <c r="F690" s="32">
        <f t="shared" si="53"/>
        <v>4000</v>
      </c>
      <c r="G690" s="32">
        <f t="shared" si="53"/>
        <v>4000</v>
      </c>
    </row>
    <row r="691" spans="1:7" ht="47.25" x14ac:dyDescent="0.25">
      <c r="A691" s="12" t="s">
        <v>55</v>
      </c>
      <c r="B691" s="5" t="s">
        <v>562</v>
      </c>
      <c r="C691" s="5" t="s">
        <v>564</v>
      </c>
      <c r="D691" s="5" t="s">
        <v>571</v>
      </c>
      <c r="E691" s="5" t="s">
        <v>69</v>
      </c>
      <c r="F691" s="10">
        <v>4000</v>
      </c>
      <c r="G691" s="10">
        <v>4000</v>
      </c>
    </row>
    <row r="692" spans="1:7" ht="63" x14ac:dyDescent="0.25">
      <c r="A692" s="51" t="s">
        <v>572</v>
      </c>
      <c r="B692" s="5" t="s">
        <v>562</v>
      </c>
      <c r="C692" s="5" t="s">
        <v>564</v>
      </c>
      <c r="D692" s="5" t="s">
        <v>573</v>
      </c>
      <c r="E692" s="5"/>
      <c r="F692" s="10">
        <v>0</v>
      </c>
      <c r="G692" s="10">
        <v>0</v>
      </c>
    </row>
    <row r="693" spans="1:7" ht="47.25" x14ac:dyDescent="0.25">
      <c r="A693" s="12" t="s">
        <v>55</v>
      </c>
      <c r="B693" s="5" t="s">
        <v>562</v>
      </c>
      <c r="C693" s="5" t="s">
        <v>564</v>
      </c>
      <c r="D693" s="5" t="s">
        <v>573</v>
      </c>
      <c r="E693" s="5" t="s">
        <v>69</v>
      </c>
      <c r="F693" s="10">
        <v>0</v>
      </c>
      <c r="G693" s="10">
        <v>0</v>
      </c>
    </row>
    <row r="694" spans="1:7" x14ac:dyDescent="0.25">
      <c r="A694" s="16" t="s">
        <v>91</v>
      </c>
      <c r="B694" s="5" t="s">
        <v>562</v>
      </c>
      <c r="C694" s="5" t="s">
        <v>564</v>
      </c>
      <c r="D694" s="5" t="s">
        <v>574</v>
      </c>
      <c r="E694" s="5"/>
      <c r="F694" s="32">
        <f>F695+F703</f>
        <v>2169459.6</v>
      </c>
      <c r="G694" s="32">
        <f>G695+G703</f>
        <v>2168992</v>
      </c>
    </row>
    <row r="695" spans="1:7" ht="63" x14ac:dyDescent="0.25">
      <c r="A695" s="51" t="s">
        <v>575</v>
      </c>
      <c r="B695" s="5" t="s">
        <v>562</v>
      </c>
      <c r="C695" s="5" t="s">
        <v>564</v>
      </c>
      <c r="D695" s="5" t="s">
        <v>576</v>
      </c>
      <c r="E695" s="5"/>
      <c r="F695" s="32">
        <f>F696+F698+F701</f>
        <v>2167721.5</v>
      </c>
      <c r="G695" s="32">
        <f>G696+G698+G701</f>
        <v>2167403.9</v>
      </c>
    </row>
    <row r="696" spans="1:7" ht="47.25" x14ac:dyDescent="0.25">
      <c r="A696" s="26" t="s">
        <v>56</v>
      </c>
      <c r="B696" s="5" t="s">
        <v>562</v>
      </c>
      <c r="C696" s="5" t="s">
        <v>564</v>
      </c>
      <c r="D696" s="5" t="s">
        <v>577</v>
      </c>
      <c r="E696" s="5"/>
      <c r="F696" s="32">
        <f>F697</f>
        <v>985803.4</v>
      </c>
      <c r="G696" s="32">
        <f>G697</f>
        <v>985554</v>
      </c>
    </row>
    <row r="697" spans="1:7" ht="51.75" customHeight="1" x14ac:dyDescent="0.25">
      <c r="A697" s="16" t="s">
        <v>55</v>
      </c>
      <c r="B697" s="5" t="s">
        <v>562</v>
      </c>
      <c r="C697" s="5" t="s">
        <v>564</v>
      </c>
      <c r="D697" s="5" t="s">
        <v>577</v>
      </c>
      <c r="E697" s="5">
        <v>600</v>
      </c>
      <c r="F697" s="10">
        <v>985803.4</v>
      </c>
      <c r="G697" s="11">
        <v>985554</v>
      </c>
    </row>
    <row r="698" spans="1:7" ht="78.75" x14ac:dyDescent="0.25">
      <c r="A698" s="51" t="s">
        <v>578</v>
      </c>
      <c r="B698" s="5" t="s">
        <v>562</v>
      </c>
      <c r="C698" s="5" t="s">
        <v>564</v>
      </c>
      <c r="D698" s="5" t="s">
        <v>579</v>
      </c>
      <c r="E698" s="5"/>
      <c r="F698" s="32">
        <f>F699+F700</f>
        <v>15068.2</v>
      </c>
      <c r="G698" s="32">
        <f>G699+G700</f>
        <v>15000</v>
      </c>
    </row>
    <row r="699" spans="1:7" ht="47.25" x14ac:dyDescent="0.25">
      <c r="A699" s="16" t="s">
        <v>55</v>
      </c>
      <c r="B699" s="5" t="s">
        <v>562</v>
      </c>
      <c r="C699" s="5" t="s">
        <v>564</v>
      </c>
      <c r="D699" s="5" t="s">
        <v>579</v>
      </c>
      <c r="E699" s="5">
        <v>600</v>
      </c>
      <c r="F699" s="10">
        <v>5150</v>
      </c>
      <c r="G699" s="11">
        <v>5140</v>
      </c>
    </row>
    <row r="700" spans="1:7" s="37" customFormat="1" x14ac:dyDescent="0.25">
      <c r="A700" s="12" t="s">
        <v>39</v>
      </c>
      <c r="B700" s="5" t="s">
        <v>562</v>
      </c>
      <c r="C700" s="5" t="s">
        <v>564</v>
      </c>
      <c r="D700" s="5" t="s">
        <v>579</v>
      </c>
      <c r="E700" s="5">
        <v>800</v>
      </c>
      <c r="F700" s="10">
        <v>9918.2000000000007</v>
      </c>
      <c r="G700" s="11">
        <v>9860</v>
      </c>
    </row>
    <row r="701" spans="1:7" ht="236.25" x14ac:dyDescent="0.25">
      <c r="A701" s="51" t="s">
        <v>580</v>
      </c>
      <c r="B701" s="5" t="s">
        <v>562</v>
      </c>
      <c r="C701" s="5" t="s">
        <v>564</v>
      </c>
      <c r="D701" s="5" t="s">
        <v>581</v>
      </c>
      <c r="E701" s="5"/>
      <c r="F701" s="32">
        <f>F702</f>
        <v>1166849.8999999999</v>
      </c>
      <c r="G701" s="32">
        <f>G702</f>
        <v>1166849.8999999999</v>
      </c>
    </row>
    <row r="702" spans="1:7" ht="47.25" x14ac:dyDescent="0.25">
      <c r="A702" s="16" t="s">
        <v>55</v>
      </c>
      <c r="B702" s="5" t="s">
        <v>562</v>
      </c>
      <c r="C702" s="5" t="s">
        <v>564</v>
      </c>
      <c r="D702" s="5" t="s">
        <v>581</v>
      </c>
      <c r="E702" s="5" t="s">
        <v>69</v>
      </c>
      <c r="F702" s="10">
        <v>1166849.8999999999</v>
      </c>
      <c r="G702" s="11">
        <v>1166849.8999999999</v>
      </c>
    </row>
    <row r="703" spans="1:7" ht="63" x14ac:dyDescent="0.25">
      <c r="A703" s="51" t="s">
        <v>582</v>
      </c>
      <c r="B703" s="5" t="s">
        <v>562</v>
      </c>
      <c r="C703" s="5" t="s">
        <v>564</v>
      </c>
      <c r="D703" s="5" t="s">
        <v>583</v>
      </c>
      <c r="E703" s="5"/>
      <c r="F703" s="32">
        <f>F704+F706</f>
        <v>1738.1</v>
      </c>
      <c r="G703" s="32">
        <f>G704+G706</f>
        <v>1588.1</v>
      </c>
    </row>
    <row r="704" spans="1:7" ht="31.5" x14ac:dyDescent="0.25">
      <c r="A704" s="56" t="s">
        <v>584</v>
      </c>
      <c r="B704" s="5" t="s">
        <v>562</v>
      </c>
      <c r="C704" s="5" t="s">
        <v>564</v>
      </c>
      <c r="D704" s="5" t="s">
        <v>585</v>
      </c>
      <c r="E704" s="5"/>
      <c r="F704" s="32">
        <f>F705</f>
        <v>288.10000000000002</v>
      </c>
      <c r="G704" s="32">
        <f>G705</f>
        <v>288.10000000000002</v>
      </c>
    </row>
    <row r="705" spans="1:7" ht="47.25" x14ac:dyDescent="0.25">
      <c r="A705" s="61" t="s">
        <v>55</v>
      </c>
      <c r="B705" s="5" t="s">
        <v>562</v>
      </c>
      <c r="C705" s="5" t="s">
        <v>564</v>
      </c>
      <c r="D705" s="5" t="s">
        <v>585</v>
      </c>
      <c r="E705" s="5">
        <v>600</v>
      </c>
      <c r="F705" s="32">
        <v>288.10000000000002</v>
      </c>
      <c r="G705" s="32">
        <v>288.10000000000002</v>
      </c>
    </row>
    <row r="706" spans="1:7" ht="47.25" x14ac:dyDescent="0.25">
      <c r="A706" s="62" t="s">
        <v>586</v>
      </c>
      <c r="B706" s="5" t="s">
        <v>562</v>
      </c>
      <c r="C706" s="5" t="s">
        <v>564</v>
      </c>
      <c r="D706" s="5" t="s">
        <v>587</v>
      </c>
      <c r="E706" s="5"/>
      <c r="F706" s="32">
        <f>F707</f>
        <v>1450</v>
      </c>
      <c r="G706" s="32">
        <f>G707</f>
        <v>1300</v>
      </c>
    </row>
    <row r="707" spans="1:7" ht="47.25" x14ac:dyDescent="0.25">
      <c r="A707" s="16" t="s">
        <v>55</v>
      </c>
      <c r="B707" s="5" t="s">
        <v>562</v>
      </c>
      <c r="C707" s="5" t="s">
        <v>564</v>
      </c>
      <c r="D707" s="5" t="s">
        <v>587</v>
      </c>
      <c r="E707" s="5">
        <v>600</v>
      </c>
      <c r="F707" s="10">
        <v>1450</v>
      </c>
      <c r="G707" s="11">
        <v>1300</v>
      </c>
    </row>
    <row r="708" spans="1:7" x14ac:dyDescent="0.25">
      <c r="A708" s="16" t="s">
        <v>588</v>
      </c>
      <c r="B708" s="5" t="s">
        <v>562</v>
      </c>
      <c r="C708" s="5" t="s">
        <v>589</v>
      </c>
      <c r="D708" s="5"/>
      <c r="E708" s="5"/>
      <c r="F708" s="32">
        <f>F712+F709</f>
        <v>2922641.0000000005</v>
      </c>
      <c r="G708" s="32">
        <f>G712+G709</f>
        <v>2913092.6</v>
      </c>
    </row>
    <row r="709" spans="1:7" x14ac:dyDescent="0.25">
      <c r="A709" s="16" t="s">
        <v>11</v>
      </c>
      <c r="B709" s="5" t="s">
        <v>562</v>
      </c>
      <c r="C709" s="5" t="s">
        <v>589</v>
      </c>
      <c r="D709" s="5" t="s">
        <v>12</v>
      </c>
      <c r="E709" s="5"/>
      <c r="F709" s="32">
        <f t="shared" ref="F709:G710" si="54">F710</f>
        <v>1232.7</v>
      </c>
      <c r="G709" s="32">
        <f t="shared" si="54"/>
        <v>1232.7</v>
      </c>
    </row>
    <row r="710" spans="1:7" ht="31.5" x14ac:dyDescent="0.25">
      <c r="A710" s="16" t="s">
        <v>208</v>
      </c>
      <c r="B710" s="5" t="s">
        <v>562</v>
      </c>
      <c r="C710" s="5" t="s">
        <v>589</v>
      </c>
      <c r="D710" s="5" t="s">
        <v>209</v>
      </c>
      <c r="E710" s="5"/>
      <c r="F710" s="32">
        <f t="shared" si="54"/>
        <v>1232.7</v>
      </c>
      <c r="G710" s="32">
        <f t="shared" si="54"/>
        <v>1232.7</v>
      </c>
    </row>
    <row r="711" spans="1:7" ht="31.5" x14ac:dyDescent="0.25">
      <c r="A711" s="16" t="s">
        <v>800</v>
      </c>
      <c r="B711" s="5" t="s">
        <v>562</v>
      </c>
      <c r="C711" s="5" t="s">
        <v>589</v>
      </c>
      <c r="D711" s="5" t="s">
        <v>209</v>
      </c>
      <c r="E711" s="5" t="s">
        <v>69</v>
      </c>
      <c r="F711" s="32">
        <v>1232.7</v>
      </c>
      <c r="G711" s="32">
        <v>1232.7</v>
      </c>
    </row>
    <row r="712" spans="1:7" ht="31.5" x14ac:dyDescent="0.25">
      <c r="A712" s="16" t="s">
        <v>565</v>
      </c>
      <c r="B712" s="5" t="s">
        <v>562</v>
      </c>
      <c r="C712" s="5" t="s">
        <v>589</v>
      </c>
      <c r="D712" s="5" t="s">
        <v>566</v>
      </c>
      <c r="E712" s="5"/>
      <c r="F712" s="32">
        <f>F713+F727+F740</f>
        <v>2921408.3000000003</v>
      </c>
      <c r="G712" s="32">
        <f>G713+G727+G740</f>
        <v>2911859.9</v>
      </c>
    </row>
    <row r="713" spans="1:7" x14ac:dyDescent="0.25">
      <c r="A713" s="16" t="s">
        <v>102</v>
      </c>
      <c r="B713" s="5" t="s">
        <v>562</v>
      </c>
      <c r="C713" s="5" t="s">
        <v>589</v>
      </c>
      <c r="D713" s="5" t="s">
        <v>590</v>
      </c>
      <c r="E713" s="5"/>
      <c r="F713" s="32">
        <f>F714+F717+F724</f>
        <v>152226.1</v>
      </c>
      <c r="G713" s="32">
        <f>G714+G717+G724</f>
        <v>148520.69999999998</v>
      </c>
    </row>
    <row r="714" spans="1:7" ht="31.5" x14ac:dyDescent="0.25">
      <c r="A714" s="16" t="s">
        <v>591</v>
      </c>
      <c r="B714" s="5" t="s">
        <v>562</v>
      </c>
      <c r="C714" s="5" t="s">
        <v>589</v>
      </c>
      <c r="D714" s="5" t="s">
        <v>592</v>
      </c>
      <c r="E714" s="5"/>
      <c r="F714" s="32">
        <v>0</v>
      </c>
      <c r="G714" s="32">
        <v>0</v>
      </c>
    </row>
    <row r="715" spans="1:7" ht="94.5" x14ac:dyDescent="0.25">
      <c r="A715" s="16" t="s">
        <v>593</v>
      </c>
      <c r="B715" s="5" t="s">
        <v>562</v>
      </c>
      <c r="C715" s="5" t="s">
        <v>589</v>
      </c>
      <c r="D715" s="5" t="s">
        <v>594</v>
      </c>
      <c r="E715" s="5"/>
      <c r="F715" s="32">
        <v>0</v>
      </c>
      <c r="G715" s="32">
        <v>0</v>
      </c>
    </row>
    <row r="716" spans="1:7" ht="47.25" x14ac:dyDescent="0.25">
      <c r="A716" s="12" t="s">
        <v>55</v>
      </c>
      <c r="B716" s="5" t="s">
        <v>562</v>
      </c>
      <c r="C716" s="5" t="s">
        <v>589</v>
      </c>
      <c r="D716" s="5" t="s">
        <v>594</v>
      </c>
      <c r="E716" s="5" t="s">
        <v>69</v>
      </c>
      <c r="F716" s="10">
        <v>0</v>
      </c>
      <c r="G716" s="10">
        <v>0</v>
      </c>
    </row>
    <row r="717" spans="1:7" ht="31.5" x14ac:dyDescent="0.25">
      <c r="A717" s="16" t="s">
        <v>595</v>
      </c>
      <c r="B717" s="5" t="s">
        <v>562</v>
      </c>
      <c r="C717" s="5" t="s">
        <v>589</v>
      </c>
      <c r="D717" s="5" t="s">
        <v>596</v>
      </c>
      <c r="E717" s="5"/>
      <c r="F717" s="32">
        <f>F718+F720+F722</f>
        <v>140257.4</v>
      </c>
      <c r="G717" s="32">
        <f>G718+G720+G722</f>
        <v>140257.4</v>
      </c>
    </row>
    <row r="718" spans="1:7" ht="189" x14ac:dyDescent="0.25">
      <c r="A718" s="63" t="s">
        <v>597</v>
      </c>
      <c r="B718" s="5" t="s">
        <v>562</v>
      </c>
      <c r="C718" s="5" t="s">
        <v>589</v>
      </c>
      <c r="D718" s="5" t="s">
        <v>598</v>
      </c>
      <c r="E718" s="5"/>
      <c r="F718" s="32">
        <f>F719</f>
        <v>2460.8000000000002</v>
      </c>
      <c r="G718" s="32">
        <f>G719</f>
        <v>2460.8000000000002</v>
      </c>
    </row>
    <row r="719" spans="1:7" ht="47.25" x14ac:dyDescent="0.25">
      <c r="A719" s="12" t="s">
        <v>55</v>
      </c>
      <c r="B719" s="5" t="s">
        <v>562</v>
      </c>
      <c r="C719" s="5" t="s">
        <v>589</v>
      </c>
      <c r="D719" s="5" t="s">
        <v>598</v>
      </c>
      <c r="E719" s="5" t="s">
        <v>69</v>
      </c>
      <c r="F719" s="10">
        <v>2460.8000000000002</v>
      </c>
      <c r="G719" s="11">
        <v>2460.8000000000002</v>
      </c>
    </row>
    <row r="720" spans="1:7" ht="78.75" x14ac:dyDescent="0.25">
      <c r="A720" s="13" t="s">
        <v>599</v>
      </c>
      <c r="B720" s="5" t="s">
        <v>562</v>
      </c>
      <c r="C720" s="5" t="s">
        <v>589</v>
      </c>
      <c r="D720" s="5" t="s">
        <v>600</v>
      </c>
      <c r="E720" s="5"/>
      <c r="F720" s="10">
        <f>F721</f>
        <v>7844</v>
      </c>
      <c r="G720" s="10">
        <f>G721</f>
        <v>7844</v>
      </c>
    </row>
    <row r="721" spans="1:7" ht="47.25" x14ac:dyDescent="0.25">
      <c r="A721" s="12" t="s">
        <v>55</v>
      </c>
      <c r="B721" s="5" t="s">
        <v>562</v>
      </c>
      <c r="C721" s="5" t="s">
        <v>589</v>
      </c>
      <c r="D721" s="5" t="s">
        <v>600</v>
      </c>
      <c r="E721" s="5" t="s">
        <v>69</v>
      </c>
      <c r="F721" s="10">
        <v>7844</v>
      </c>
      <c r="G721" s="11">
        <v>7844</v>
      </c>
    </row>
    <row r="722" spans="1:7" ht="157.5" x14ac:dyDescent="0.25">
      <c r="A722" s="16" t="s">
        <v>601</v>
      </c>
      <c r="B722" s="5" t="s">
        <v>562</v>
      </c>
      <c r="C722" s="5" t="s">
        <v>589</v>
      </c>
      <c r="D722" s="5" t="s">
        <v>602</v>
      </c>
      <c r="E722" s="5"/>
      <c r="F722" s="32">
        <f>F723</f>
        <v>129952.6</v>
      </c>
      <c r="G722" s="32">
        <f>G723</f>
        <v>129952.6</v>
      </c>
    </row>
    <row r="723" spans="1:7" ht="47.25" x14ac:dyDescent="0.25">
      <c r="A723" s="16" t="s">
        <v>55</v>
      </c>
      <c r="B723" s="5" t="s">
        <v>562</v>
      </c>
      <c r="C723" s="5" t="s">
        <v>589</v>
      </c>
      <c r="D723" s="5" t="s">
        <v>602</v>
      </c>
      <c r="E723" s="5" t="s">
        <v>69</v>
      </c>
      <c r="F723" s="10">
        <v>129952.6</v>
      </c>
      <c r="G723" s="11">
        <v>129952.6</v>
      </c>
    </row>
    <row r="724" spans="1:7" ht="31.5" x14ac:dyDescent="0.25">
      <c r="A724" s="16" t="s">
        <v>763</v>
      </c>
      <c r="B724" s="5" t="s">
        <v>562</v>
      </c>
      <c r="C724" s="5" t="s">
        <v>589</v>
      </c>
      <c r="D724" s="5" t="s">
        <v>764</v>
      </c>
      <c r="E724" s="5"/>
      <c r="F724" s="10">
        <f t="shared" ref="F724:G725" si="55">F725</f>
        <v>11968.7</v>
      </c>
      <c r="G724" s="10">
        <f t="shared" si="55"/>
        <v>8263.2999999999993</v>
      </c>
    </row>
    <row r="725" spans="1:7" ht="94.5" x14ac:dyDescent="0.25">
      <c r="A725" s="16" t="s">
        <v>807</v>
      </c>
      <c r="B725" s="5" t="s">
        <v>562</v>
      </c>
      <c r="C725" s="5" t="s">
        <v>589</v>
      </c>
      <c r="D725" s="5" t="s">
        <v>765</v>
      </c>
      <c r="E725" s="5"/>
      <c r="F725" s="10">
        <f t="shared" si="55"/>
        <v>11968.7</v>
      </c>
      <c r="G725" s="10">
        <f t="shared" si="55"/>
        <v>8263.2999999999993</v>
      </c>
    </row>
    <row r="726" spans="1:7" ht="47.25" x14ac:dyDescent="0.25">
      <c r="A726" s="12" t="s">
        <v>55</v>
      </c>
      <c r="B726" s="5" t="s">
        <v>562</v>
      </c>
      <c r="C726" s="5" t="s">
        <v>589</v>
      </c>
      <c r="D726" s="5" t="s">
        <v>765</v>
      </c>
      <c r="E726" s="5" t="s">
        <v>69</v>
      </c>
      <c r="F726" s="10">
        <v>11968.7</v>
      </c>
      <c r="G726" s="10">
        <v>8263.2999999999993</v>
      </c>
    </row>
    <row r="727" spans="1:7" ht="31.5" x14ac:dyDescent="0.25">
      <c r="A727" s="16" t="s">
        <v>89</v>
      </c>
      <c r="B727" s="5" t="s">
        <v>562</v>
      </c>
      <c r="C727" s="5" t="s">
        <v>589</v>
      </c>
      <c r="D727" s="5" t="s">
        <v>567</v>
      </c>
      <c r="E727" s="5"/>
      <c r="F727" s="32">
        <f>F728+F735</f>
        <v>29158</v>
      </c>
      <c r="G727" s="32">
        <f>G728+G735</f>
        <v>29158</v>
      </c>
    </row>
    <row r="728" spans="1:7" ht="63" x14ac:dyDescent="0.25">
      <c r="A728" s="51" t="s">
        <v>568</v>
      </c>
      <c r="B728" s="5" t="s">
        <v>562</v>
      </c>
      <c r="C728" s="5" t="s">
        <v>589</v>
      </c>
      <c r="D728" s="5" t="s">
        <v>569</v>
      </c>
      <c r="E728" s="5"/>
      <c r="F728" s="32">
        <f>F729+F731+F733</f>
        <v>28726</v>
      </c>
      <c r="G728" s="32">
        <f>G729+G731+G733</f>
        <v>28726</v>
      </c>
    </row>
    <row r="729" spans="1:7" ht="63" x14ac:dyDescent="0.25">
      <c r="A729" s="50" t="s">
        <v>603</v>
      </c>
      <c r="B729" s="5" t="s">
        <v>562</v>
      </c>
      <c r="C729" s="5" t="s">
        <v>589</v>
      </c>
      <c r="D729" s="5" t="s">
        <v>604</v>
      </c>
      <c r="E729" s="5"/>
      <c r="F729" s="32">
        <f>F730</f>
        <v>25549.7</v>
      </c>
      <c r="G729" s="32">
        <f>G730</f>
        <v>25549.7</v>
      </c>
    </row>
    <row r="730" spans="1:7" x14ac:dyDescent="0.25">
      <c r="A730" s="56" t="s">
        <v>39</v>
      </c>
      <c r="B730" s="5" t="s">
        <v>562</v>
      </c>
      <c r="C730" s="5" t="s">
        <v>589</v>
      </c>
      <c r="D730" s="5" t="s">
        <v>604</v>
      </c>
      <c r="E730" s="5" t="s">
        <v>171</v>
      </c>
      <c r="F730" s="10">
        <v>25549.7</v>
      </c>
      <c r="G730" s="11">
        <v>25549.7</v>
      </c>
    </row>
    <row r="731" spans="1:7" ht="47.25" x14ac:dyDescent="0.25">
      <c r="A731" s="51" t="s">
        <v>605</v>
      </c>
      <c r="B731" s="5" t="s">
        <v>562</v>
      </c>
      <c r="C731" s="5" t="s">
        <v>589</v>
      </c>
      <c r="D731" s="5" t="s">
        <v>606</v>
      </c>
      <c r="E731" s="5"/>
      <c r="F731" s="32">
        <f>F732</f>
        <v>2127.6999999999998</v>
      </c>
      <c r="G731" s="32">
        <f>G732</f>
        <v>2127.6999999999998</v>
      </c>
    </row>
    <row r="732" spans="1:7" ht="47.25" x14ac:dyDescent="0.25">
      <c r="A732" s="16" t="s">
        <v>55</v>
      </c>
      <c r="B732" s="5" t="s">
        <v>562</v>
      </c>
      <c r="C732" s="5" t="s">
        <v>589</v>
      </c>
      <c r="D732" s="5" t="s">
        <v>606</v>
      </c>
      <c r="E732" s="5" t="s">
        <v>69</v>
      </c>
      <c r="F732" s="10">
        <v>2127.6999999999998</v>
      </c>
      <c r="G732" s="11">
        <v>2127.6999999999998</v>
      </c>
    </row>
    <row r="733" spans="1:7" ht="31.5" x14ac:dyDescent="0.25">
      <c r="A733" s="51" t="s">
        <v>607</v>
      </c>
      <c r="B733" s="5" t="s">
        <v>562</v>
      </c>
      <c r="C733" s="5" t="s">
        <v>589</v>
      </c>
      <c r="D733" s="5" t="s">
        <v>608</v>
      </c>
      <c r="E733" s="5"/>
      <c r="F733" s="32">
        <f>F734</f>
        <v>1048.5999999999999</v>
      </c>
      <c r="G733" s="32">
        <f>G734</f>
        <v>1048.5999999999999</v>
      </c>
    </row>
    <row r="734" spans="1:7" ht="47.25" x14ac:dyDescent="0.25">
      <c r="A734" s="12" t="s">
        <v>55</v>
      </c>
      <c r="B734" s="5" t="s">
        <v>562</v>
      </c>
      <c r="C734" s="5" t="s">
        <v>589</v>
      </c>
      <c r="D734" s="5" t="s">
        <v>608</v>
      </c>
      <c r="E734" s="5" t="s">
        <v>69</v>
      </c>
      <c r="F734" s="10">
        <v>1048.5999999999999</v>
      </c>
      <c r="G734" s="10">
        <v>1048.5999999999999</v>
      </c>
    </row>
    <row r="735" spans="1:7" ht="47.25" x14ac:dyDescent="0.25">
      <c r="A735" s="12" t="s">
        <v>801</v>
      </c>
      <c r="B735" s="5" t="s">
        <v>562</v>
      </c>
      <c r="C735" s="5" t="s">
        <v>589</v>
      </c>
      <c r="D735" s="5" t="s">
        <v>802</v>
      </c>
      <c r="E735" s="5"/>
      <c r="F735" s="10">
        <f>F736+F738</f>
        <v>432</v>
      </c>
      <c r="G735" s="10">
        <f>G736+G738</f>
        <v>432</v>
      </c>
    </row>
    <row r="736" spans="1:7" ht="94.5" x14ac:dyDescent="0.25">
      <c r="A736" s="12" t="s">
        <v>803</v>
      </c>
      <c r="B736" s="5" t="s">
        <v>562</v>
      </c>
      <c r="C736" s="5" t="s">
        <v>589</v>
      </c>
      <c r="D736" s="5" t="s">
        <v>805</v>
      </c>
      <c r="E736" s="5"/>
      <c r="F736" s="10">
        <f>F737</f>
        <v>210.4</v>
      </c>
      <c r="G736" s="10">
        <f>G737</f>
        <v>210.4</v>
      </c>
    </row>
    <row r="737" spans="1:7" ht="47.25" x14ac:dyDescent="0.25">
      <c r="A737" s="12" t="s">
        <v>55</v>
      </c>
      <c r="B737" s="5" t="s">
        <v>562</v>
      </c>
      <c r="C737" s="5" t="s">
        <v>589</v>
      </c>
      <c r="D737" s="5" t="s">
        <v>805</v>
      </c>
      <c r="E737" s="5" t="s">
        <v>69</v>
      </c>
      <c r="F737" s="10">
        <v>210.4</v>
      </c>
      <c r="G737" s="10">
        <v>210.4</v>
      </c>
    </row>
    <row r="738" spans="1:7" ht="110.25" x14ac:dyDescent="0.25">
      <c r="A738" s="12" t="s">
        <v>804</v>
      </c>
      <c r="B738" s="5" t="s">
        <v>562</v>
      </c>
      <c r="C738" s="5" t="s">
        <v>589</v>
      </c>
      <c r="D738" s="5" t="s">
        <v>806</v>
      </c>
      <c r="E738" s="5"/>
      <c r="F738" s="10">
        <f>F739</f>
        <v>221.6</v>
      </c>
      <c r="G738" s="10">
        <f>G739</f>
        <v>221.6</v>
      </c>
    </row>
    <row r="739" spans="1:7" ht="47.25" x14ac:dyDescent="0.25">
      <c r="A739" s="12" t="s">
        <v>55</v>
      </c>
      <c r="B739" s="5" t="s">
        <v>562</v>
      </c>
      <c r="C739" s="5" t="s">
        <v>589</v>
      </c>
      <c r="D739" s="5" t="s">
        <v>806</v>
      </c>
      <c r="E739" s="5" t="s">
        <v>69</v>
      </c>
      <c r="F739" s="10">
        <v>221.6</v>
      </c>
      <c r="G739" s="10">
        <v>221.6</v>
      </c>
    </row>
    <row r="740" spans="1:7" x14ac:dyDescent="0.25">
      <c r="A740" s="16" t="s">
        <v>91</v>
      </c>
      <c r="B740" s="5" t="s">
        <v>562</v>
      </c>
      <c r="C740" s="5" t="s">
        <v>589</v>
      </c>
      <c r="D740" s="5" t="s">
        <v>574</v>
      </c>
      <c r="E740" s="5"/>
      <c r="F740" s="32">
        <f>F741+F770</f>
        <v>2740024.2</v>
      </c>
      <c r="G740" s="32">
        <f>G741+G770</f>
        <v>2734181.1999999997</v>
      </c>
    </row>
    <row r="741" spans="1:7" ht="63" x14ac:dyDescent="0.25">
      <c r="A741" s="51" t="s">
        <v>575</v>
      </c>
      <c r="B741" s="5" t="s">
        <v>562</v>
      </c>
      <c r="C741" s="5" t="s">
        <v>589</v>
      </c>
      <c r="D741" s="5" t="s">
        <v>576</v>
      </c>
      <c r="E741" s="5"/>
      <c r="F741" s="32">
        <f>F742+F744+F746+F748+F750+F752+F754+F756+F758+F760+F762+F764+F766+F768</f>
        <v>2732363.3000000003</v>
      </c>
      <c r="G741" s="32">
        <f>G742+G744+G746+G748+G750+G752+G754+G756+G758+G760+G762+G764+G766+G768</f>
        <v>2726684.6999999997</v>
      </c>
    </row>
    <row r="742" spans="1:7" ht="78.75" x14ac:dyDescent="0.25">
      <c r="A742" s="51" t="s">
        <v>609</v>
      </c>
      <c r="B742" s="5" t="s">
        <v>562</v>
      </c>
      <c r="C742" s="5" t="s">
        <v>589</v>
      </c>
      <c r="D742" s="5" t="s">
        <v>610</v>
      </c>
      <c r="E742" s="5"/>
      <c r="F742" s="32">
        <f>F743</f>
        <v>148684.9</v>
      </c>
      <c r="G742" s="32">
        <f>G743</f>
        <v>148684.9</v>
      </c>
    </row>
    <row r="743" spans="1:7" ht="47.25" x14ac:dyDescent="0.25">
      <c r="A743" s="16" t="s">
        <v>55</v>
      </c>
      <c r="B743" s="5" t="s">
        <v>562</v>
      </c>
      <c r="C743" s="5" t="s">
        <v>589</v>
      </c>
      <c r="D743" s="5" t="s">
        <v>610</v>
      </c>
      <c r="E743" s="5">
        <v>600</v>
      </c>
      <c r="F743" s="10">
        <v>148684.9</v>
      </c>
      <c r="G743" s="11">
        <v>148684.9</v>
      </c>
    </row>
    <row r="744" spans="1:7" ht="63" x14ac:dyDescent="0.25">
      <c r="A744" s="51" t="s">
        <v>611</v>
      </c>
      <c r="B744" s="5" t="s">
        <v>562</v>
      </c>
      <c r="C744" s="5" t="s">
        <v>589</v>
      </c>
      <c r="D744" s="5" t="s">
        <v>612</v>
      </c>
      <c r="E744" s="5"/>
      <c r="F744" s="32">
        <f>F745</f>
        <v>36721.699999999997</v>
      </c>
      <c r="G744" s="32">
        <f>G745</f>
        <v>36720.9</v>
      </c>
    </row>
    <row r="745" spans="1:7" ht="47.25" x14ac:dyDescent="0.25">
      <c r="A745" s="16" t="s">
        <v>55</v>
      </c>
      <c r="B745" s="5" t="s">
        <v>562</v>
      </c>
      <c r="C745" s="5" t="s">
        <v>589</v>
      </c>
      <c r="D745" s="5" t="s">
        <v>612</v>
      </c>
      <c r="E745" s="5">
        <v>600</v>
      </c>
      <c r="F745" s="10">
        <v>36721.699999999997</v>
      </c>
      <c r="G745" s="11">
        <v>36720.9</v>
      </c>
    </row>
    <row r="746" spans="1:7" ht="47.25" x14ac:dyDescent="0.25">
      <c r="A746" s="26" t="s">
        <v>56</v>
      </c>
      <c r="B746" s="5" t="s">
        <v>562</v>
      </c>
      <c r="C746" s="5" t="s">
        <v>589</v>
      </c>
      <c r="D746" s="5" t="s">
        <v>577</v>
      </c>
      <c r="E746" s="5"/>
      <c r="F746" s="32">
        <f>F747</f>
        <v>585385.1</v>
      </c>
      <c r="G746" s="32">
        <f>G747</f>
        <v>585385</v>
      </c>
    </row>
    <row r="747" spans="1:7" ht="47.25" x14ac:dyDescent="0.25">
      <c r="A747" s="16" t="s">
        <v>55</v>
      </c>
      <c r="B747" s="5" t="s">
        <v>562</v>
      </c>
      <c r="C747" s="5" t="s">
        <v>589</v>
      </c>
      <c r="D747" s="5" t="s">
        <v>577</v>
      </c>
      <c r="E747" s="5">
        <v>600</v>
      </c>
      <c r="F747" s="10">
        <v>585385.1</v>
      </c>
      <c r="G747" s="11">
        <v>585385</v>
      </c>
    </row>
    <row r="748" spans="1:7" ht="47.25" x14ac:dyDescent="0.25">
      <c r="A748" s="51" t="s">
        <v>613</v>
      </c>
      <c r="B748" s="5" t="s">
        <v>562</v>
      </c>
      <c r="C748" s="5" t="s">
        <v>589</v>
      </c>
      <c r="D748" s="5" t="s">
        <v>614</v>
      </c>
      <c r="E748" s="5"/>
      <c r="F748" s="32">
        <f>F749</f>
        <v>83911.8</v>
      </c>
      <c r="G748" s="32">
        <f>G749</f>
        <v>83811.8</v>
      </c>
    </row>
    <row r="749" spans="1:7" ht="47.25" x14ac:dyDescent="0.25">
      <c r="A749" s="16" t="s">
        <v>55</v>
      </c>
      <c r="B749" s="5" t="s">
        <v>562</v>
      </c>
      <c r="C749" s="5" t="s">
        <v>589</v>
      </c>
      <c r="D749" s="5" t="s">
        <v>614</v>
      </c>
      <c r="E749" s="5">
        <v>600</v>
      </c>
      <c r="F749" s="10">
        <v>83911.8</v>
      </c>
      <c r="G749" s="11">
        <v>83811.8</v>
      </c>
    </row>
    <row r="750" spans="1:7" ht="78.75" x14ac:dyDescent="0.25">
      <c r="A750" s="51" t="s">
        <v>615</v>
      </c>
      <c r="B750" s="5" t="s">
        <v>562</v>
      </c>
      <c r="C750" s="5" t="s">
        <v>589</v>
      </c>
      <c r="D750" s="5" t="s">
        <v>616</v>
      </c>
      <c r="E750" s="5"/>
      <c r="F750" s="32">
        <f>F751</f>
        <v>218</v>
      </c>
      <c r="G750" s="32">
        <f>G751</f>
        <v>197.9</v>
      </c>
    </row>
    <row r="751" spans="1:7" ht="47.25" x14ac:dyDescent="0.25">
      <c r="A751" s="16" t="s">
        <v>55</v>
      </c>
      <c r="B751" s="5" t="s">
        <v>562</v>
      </c>
      <c r="C751" s="5" t="s">
        <v>589</v>
      </c>
      <c r="D751" s="5" t="s">
        <v>616</v>
      </c>
      <c r="E751" s="5">
        <v>600</v>
      </c>
      <c r="F751" s="10">
        <v>218</v>
      </c>
      <c r="G751" s="11">
        <v>197.9</v>
      </c>
    </row>
    <row r="752" spans="1:7" ht="110.25" x14ac:dyDescent="0.25">
      <c r="A752" s="16" t="s">
        <v>617</v>
      </c>
      <c r="B752" s="5" t="s">
        <v>562</v>
      </c>
      <c r="C752" s="5" t="s">
        <v>589</v>
      </c>
      <c r="D752" s="5" t="s">
        <v>618</v>
      </c>
      <c r="E752" s="5"/>
      <c r="F752" s="10">
        <f>F753</f>
        <v>9.1999999999999993</v>
      </c>
      <c r="G752" s="10">
        <f>G753</f>
        <v>9.1999999999999993</v>
      </c>
    </row>
    <row r="753" spans="1:7" ht="47.25" x14ac:dyDescent="0.25">
      <c r="A753" s="16" t="s">
        <v>55</v>
      </c>
      <c r="B753" s="5" t="s">
        <v>562</v>
      </c>
      <c r="C753" s="5" t="s">
        <v>589</v>
      </c>
      <c r="D753" s="5" t="s">
        <v>618</v>
      </c>
      <c r="E753" s="5">
        <v>600</v>
      </c>
      <c r="F753" s="10">
        <v>9.1999999999999993</v>
      </c>
      <c r="G753" s="11">
        <v>9.1999999999999993</v>
      </c>
    </row>
    <row r="754" spans="1:7" ht="78.75" x14ac:dyDescent="0.25">
      <c r="A754" s="51" t="s">
        <v>619</v>
      </c>
      <c r="B754" s="5" t="s">
        <v>562</v>
      </c>
      <c r="C754" s="5" t="s">
        <v>589</v>
      </c>
      <c r="D754" s="5" t="s">
        <v>620</v>
      </c>
      <c r="E754" s="5"/>
      <c r="F754" s="32">
        <f>F755</f>
        <v>6361.3</v>
      </c>
      <c r="G754" s="32">
        <f>G755</f>
        <v>5972.5</v>
      </c>
    </row>
    <row r="755" spans="1:7" ht="47.25" x14ac:dyDescent="0.25">
      <c r="A755" s="16" t="s">
        <v>55</v>
      </c>
      <c r="B755" s="5" t="s">
        <v>562</v>
      </c>
      <c r="C755" s="5" t="s">
        <v>589</v>
      </c>
      <c r="D755" s="5" t="s">
        <v>620</v>
      </c>
      <c r="E755" s="5">
        <v>600</v>
      </c>
      <c r="F755" s="10">
        <v>6361.3</v>
      </c>
      <c r="G755" s="11">
        <v>5972.5</v>
      </c>
    </row>
    <row r="756" spans="1:7" ht="173.25" x14ac:dyDescent="0.25">
      <c r="A756" s="63" t="s">
        <v>621</v>
      </c>
      <c r="B756" s="5" t="s">
        <v>562</v>
      </c>
      <c r="C756" s="5" t="s">
        <v>589</v>
      </c>
      <c r="D756" s="5" t="s">
        <v>622</v>
      </c>
      <c r="E756" s="5"/>
      <c r="F756" s="10">
        <f>F757</f>
        <v>190.3</v>
      </c>
      <c r="G756" s="10">
        <f>G757</f>
        <v>190.3</v>
      </c>
    </row>
    <row r="757" spans="1:7" ht="47.25" x14ac:dyDescent="0.25">
      <c r="A757" s="16" t="s">
        <v>55</v>
      </c>
      <c r="B757" s="5" t="s">
        <v>562</v>
      </c>
      <c r="C757" s="5" t="s">
        <v>589</v>
      </c>
      <c r="D757" s="5" t="s">
        <v>622</v>
      </c>
      <c r="E757" s="5" t="s">
        <v>69</v>
      </c>
      <c r="F757" s="10">
        <v>190.3</v>
      </c>
      <c r="G757" s="11">
        <v>190.3</v>
      </c>
    </row>
    <row r="758" spans="1:7" ht="173.25" x14ac:dyDescent="0.25">
      <c r="A758" s="51" t="s">
        <v>623</v>
      </c>
      <c r="B758" s="5" t="s">
        <v>562</v>
      </c>
      <c r="C758" s="5" t="s">
        <v>589</v>
      </c>
      <c r="D758" s="5" t="s">
        <v>624</v>
      </c>
      <c r="E758" s="5"/>
      <c r="F758" s="32">
        <f>F759</f>
        <v>8874.9</v>
      </c>
      <c r="G758" s="32">
        <f>G759</f>
        <v>8874.9</v>
      </c>
    </row>
    <row r="759" spans="1:7" ht="47.25" x14ac:dyDescent="0.25">
      <c r="A759" s="16" t="s">
        <v>55</v>
      </c>
      <c r="B759" s="5" t="s">
        <v>562</v>
      </c>
      <c r="C759" s="5" t="s">
        <v>589</v>
      </c>
      <c r="D759" s="5" t="s">
        <v>624</v>
      </c>
      <c r="E759" s="5">
        <v>600</v>
      </c>
      <c r="F759" s="10">
        <v>8874.9</v>
      </c>
      <c r="G759" s="11">
        <v>8874.9</v>
      </c>
    </row>
    <row r="760" spans="1:7" ht="94.5" x14ac:dyDescent="0.25">
      <c r="A760" s="51" t="s">
        <v>625</v>
      </c>
      <c r="B760" s="5" t="s">
        <v>562</v>
      </c>
      <c r="C760" s="5" t="s">
        <v>589</v>
      </c>
      <c r="D760" s="5" t="s">
        <v>626</v>
      </c>
      <c r="E760" s="5"/>
      <c r="F760" s="32">
        <f>F761</f>
        <v>0</v>
      </c>
      <c r="G760" s="32">
        <f>G761</f>
        <v>0</v>
      </c>
    </row>
    <row r="761" spans="1:7" ht="47.25" x14ac:dyDescent="0.25">
      <c r="A761" s="12" t="s">
        <v>55</v>
      </c>
      <c r="B761" s="5" t="s">
        <v>562</v>
      </c>
      <c r="C761" s="5" t="s">
        <v>589</v>
      </c>
      <c r="D761" s="5" t="s">
        <v>626</v>
      </c>
      <c r="E761" s="5">
        <v>600</v>
      </c>
      <c r="F761" s="10">
        <v>0</v>
      </c>
      <c r="G761" s="11">
        <v>0</v>
      </c>
    </row>
    <row r="762" spans="1:7" ht="236.25" x14ac:dyDescent="0.25">
      <c r="A762" s="51" t="s">
        <v>580</v>
      </c>
      <c r="B762" s="5" t="s">
        <v>562</v>
      </c>
      <c r="C762" s="5" t="s">
        <v>589</v>
      </c>
      <c r="D762" s="5" t="s">
        <v>581</v>
      </c>
      <c r="E762" s="5"/>
      <c r="F762" s="32">
        <f>F763</f>
        <v>1838558.4</v>
      </c>
      <c r="G762" s="32">
        <f>G763</f>
        <v>1838558.4</v>
      </c>
    </row>
    <row r="763" spans="1:7" ht="47.25" x14ac:dyDescent="0.25">
      <c r="A763" s="16" t="s">
        <v>55</v>
      </c>
      <c r="B763" s="5" t="s">
        <v>562</v>
      </c>
      <c r="C763" s="5" t="s">
        <v>589</v>
      </c>
      <c r="D763" s="5" t="s">
        <v>581</v>
      </c>
      <c r="E763" s="5" t="s">
        <v>69</v>
      </c>
      <c r="F763" s="10">
        <v>1838558.4</v>
      </c>
      <c r="G763" s="11">
        <v>1838558.4</v>
      </c>
    </row>
    <row r="764" spans="1:7" ht="204.75" x14ac:dyDescent="0.25">
      <c r="A764" s="51" t="s">
        <v>858</v>
      </c>
      <c r="B764" s="5" t="s">
        <v>562</v>
      </c>
      <c r="C764" s="5" t="s">
        <v>589</v>
      </c>
      <c r="D764" s="5" t="s">
        <v>627</v>
      </c>
      <c r="E764" s="5"/>
      <c r="F764" s="32">
        <f>F765</f>
        <v>17083.7</v>
      </c>
      <c r="G764" s="32">
        <f>G765</f>
        <v>12730.6</v>
      </c>
    </row>
    <row r="765" spans="1:7" ht="47.25" x14ac:dyDescent="0.25">
      <c r="A765" s="16" t="s">
        <v>55</v>
      </c>
      <c r="B765" s="5" t="s">
        <v>562</v>
      </c>
      <c r="C765" s="5" t="s">
        <v>589</v>
      </c>
      <c r="D765" s="5" t="s">
        <v>627</v>
      </c>
      <c r="E765" s="5" t="s">
        <v>69</v>
      </c>
      <c r="F765" s="10">
        <v>17083.7</v>
      </c>
      <c r="G765" s="11">
        <v>12730.6</v>
      </c>
    </row>
    <row r="766" spans="1:7" ht="141.75" x14ac:dyDescent="0.25">
      <c r="A766" s="16" t="s">
        <v>628</v>
      </c>
      <c r="B766" s="5" t="s">
        <v>562</v>
      </c>
      <c r="C766" s="5" t="s">
        <v>589</v>
      </c>
      <c r="D766" s="5" t="s">
        <v>629</v>
      </c>
      <c r="E766" s="5"/>
      <c r="F766" s="10">
        <f>F767</f>
        <v>1704.3</v>
      </c>
      <c r="G766" s="10">
        <f>G767</f>
        <v>1392</v>
      </c>
    </row>
    <row r="767" spans="1:7" ht="47.25" x14ac:dyDescent="0.25">
      <c r="A767" s="16" t="s">
        <v>55</v>
      </c>
      <c r="B767" s="5" t="s">
        <v>562</v>
      </c>
      <c r="C767" s="5" t="s">
        <v>589</v>
      </c>
      <c r="D767" s="5" t="s">
        <v>629</v>
      </c>
      <c r="E767" s="5" t="s">
        <v>69</v>
      </c>
      <c r="F767" s="10">
        <v>1704.3</v>
      </c>
      <c r="G767" s="11">
        <v>1392</v>
      </c>
    </row>
    <row r="768" spans="1:7" ht="220.5" x14ac:dyDescent="0.25">
      <c r="A768" s="63" t="s">
        <v>630</v>
      </c>
      <c r="B768" s="5" t="s">
        <v>562</v>
      </c>
      <c r="C768" s="5" t="s">
        <v>589</v>
      </c>
      <c r="D768" s="5" t="s">
        <v>631</v>
      </c>
      <c r="E768" s="5"/>
      <c r="F768" s="10">
        <f>F769</f>
        <v>4659.7</v>
      </c>
      <c r="G768" s="10">
        <f>G769</f>
        <v>4156.3</v>
      </c>
    </row>
    <row r="769" spans="1:7" ht="47.25" x14ac:dyDescent="0.25">
      <c r="A769" s="16" t="s">
        <v>55</v>
      </c>
      <c r="B769" s="5" t="s">
        <v>562</v>
      </c>
      <c r="C769" s="5" t="s">
        <v>589</v>
      </c>
      <c r="D769" s="5" t="s">
        <v>631</v>
      </c>
      <c r="E769" s="5" t="s">
        <v>69</v>
      </c>
      <c r="F769" s="10">
        <v>4659.7</v>
      </c>
      <c r="G769" s="11">
        <v>4156.3</v>
      </c>
    </row>
    <row r="770" spans="1:7" ht="63" x14ac:dyDescent="0.25">
      <c r="A770" s="51" t="s">
        <v>582</v>
      </c>
      <c r="B770" s="5" t="s">
        <v>562</v>
      </c>
      <c r="C770" s="5" t="s">
        <v>589</v>
      </c>
      <c r="D770" s="5" t="s">
        <v>583</v>
      </c>
      <c r="E770" s="5"/>
      <c r="F770" s="32">
        <f>F771+F773+F775+F777+F779</f>
        <v>7660.9</v>
      </c>
      <c r="G770" s="32">
        <f>G771+G773+G775+G777+G779</f>
        <v>7496.5</v>
      </c>
    </row>
    <row r="771" spans="1:7" ht="31.5" x14ac:dyDescent="0.25">
      <c r="A771" s="57" t="s">
        <v>584</v>
      </c>
      <c r="B771" s="5" t="s">
        <v>562</v>
      </c>
      <c r="C771" s="5" t="s">
        <v>589</v>
      </c>
      <c r="D771" s="5" t="s">
        <v>585</v>
      </c>
      <c r="E771" s="5"/>
      <c r="F771" s="32">
        <f>F772</f>
        <v>1434.8</v>
      </c>
      <c r="G771" s="32">
        <f>G772</f>
        <v>1434.8</v>
      </c>
    </row>
    <row r="772" spans="1:7" ht="47.25" x14ac:dyDescent="0.25">
      <c r="A772" s="16" t="s">
        <v>55</v>
      </c>
      <c r="B772" s="5" t="s">
        <v>562</v>
      </c>
      <c r="C772" s="5" t="s">
        <v>589</v>
      </c>
      <c r="D772" s="5" t="s">
        <v>585</v>
      </c>
      <c r="E772" s="5">
        <v>600</v>
      </c>
      <c r="F772" s="10">
        <v>1434.8</v>
      </c>
      <c r="G772" s="11">
        <v>1434.8</v>
      </c>
    </row>
    <row r="773" spans="1:7" ht="47.25" x14ac:dyDescent="0.25">
      <c r="A773" s="51" t="s">
        <v>632</v>
      </c>
      <c r="B773" s="5" t="s">
        <v>562</v>
      </c>
      <c r="C773" s="5" t="s">
        <v>589</v>
      </c>
      <c r="D773" s="5" t="s">
        <v>633</v>
      </c>
      <c r="E773" s="5"/>
      <c r="F773" s="10">
        <f>F774</f>
        <v>681.1</v>
      </c>
      <c r="G773" s="10">
        <f>G774</f>
        <v>675.4</v>
      </c>
    </row>
    <row r="774" spans="1:7" ht="47.25" x14ac:dyDescent="0.25">
      <c r="A774" s="16" t="s">
        <v>55</v>
      </c>
      <c r="B774" s="5" t="s">
        <v>562</v>
      </c>
      <c r="C774" s="5" t="s">
        <v>589</v>
      </c>
      <c r="D774" s="5" t="s">
        <v>633</v>
      </c>
      <c r="E774" s="5">
        <v>600</v>
      </c>
      <c r="F774" s="10">
        <v>681.1</v>
      </c>
      <c r="G774" s="11">
        <v>675.4</v>
      </c>
    </row>
    <row r="775" spans="1:7" ht="63" x14ac:dyDescent="0.25">
      <c r="A775" s="55" t="s">
        <v>634</v>
      </c>
      <c r="B775" s="5" t="s">
        <v>562</v>
      </c>
      <c r="C775" s="5" t="s">
        <v>589</v>
      </c>
      <c r="D775" s="5" t="s">
        <v>635</v>
      </c>
      <c r="E775" s="5"/>
      <c r="F775" s="32">
        <f>F776</f>
        <v>1010</v>
      </c>
      <c r="G775" s="32">
        <f>G776</f>
        <v>1000</v>
      </c>
    </row>
    <row r="776" spans="1:7" ht="47.25" x14ac:dyDescent="0.25">
      <c r="A776" s="16" t="s">
        <v>55</v>
      </c>
      <c r="B776" s="5" t="s">
        <v>562</v>
      </c>
      <c r="C776" s="5" t="s">
        <v>589</v>
      </c>
      <c r="D776" s="5" t="s">
        <v>635</v>
      </c>
      <c r="E776" s="5">
        <v>600</v>
      </c>
      <c r="F776" s="10">
        <v>1010</v>
      </c>
      <c r="G776" s="11">
        <v>1000</v>
      </c>
    </row>
    <row r="777" spans="1:7" ht="47.25" x14ac:dyDescent="0.25">
      <c r="A777" s="55" t="s">
        <v>636</v>
      </c>
      <c r="B777" s="5" t="s">
        <v>562</v>
      </c>
      <c r="C777" s="5" t="s">
        <v>589</v>
      </c>
      <c r="D777" s="5" t="s">
        <v>587</v>
      </c>
      <c r="E777" s="5"/>
      <c r="F777" s="32">
        <f>F778</f>
        <v>4225</v>
      </c>
      <c r="G777" s="32">
        <f>G778</f>
        <v>4125</v>
      </c>
    </row>
    <row r="778" spans="1:7" ht="47.25" x14ac:dyDescent="0.25">
      <c r="A778" s="16" t="s">
        <v>55</v>
      </c>
      <c r="B778" s="5" t="s">
        <v>562</v>
      </c>
      <c r="C778" s="5" t="s">
        <v>589</v>
      </c>
      <c r="D778" s="5" t="s">
        <v>587</v>
      </c>
      <c r="E778" s="5">
        <v>600</v>
      </c>
      <c r="F778" s="10">
        <v>4225</v>
      </c>
      <c r="G778" s="11">
        <v>4125</v>
      </c>
    </row>
    <row r="779" spans="1:7" ht="126" x14ac:dyDescent="0.25">
      <c r="A779" s="51" t="s">
        <v>637</v>
      </c>
      <c r="B779" s="5" t="s">
        <v>562</v>
      </c>
      <c r="C779" s="5" t="s">
        <v>589</v>
      </c>
      <c r="D779" s="5" t="s">
        <v>638</v>
      </c>
      <c r="E779" s="5"/>
      <c r="F779" s="32">
        <f>F780</f>
        <v>310</v>
      </c>
      <c r="G779" s="32">
        <f>G780</f>
        <v>261.3</v>
      </c>
    </row>
    <row r="780" spans="1:7" ht="31.5" x14ac:dyDescent="0.25">
      <c r="A780" s="16" t="s">
        <v>26</v>
      </c>
      <c r="B780" s="5" t="s">
        <v>562</v>
      </c>
      <c r="C780" s="5" t="s">
        <v>589</v>
      </c>
      <c r="D780" s="5" t="s">
        <v>638</v>
      </c>
      <c r="E780" s="5">
        <v>300</v>
      </c>
      <c r="F780" s="32">
        <v>310</v>
      </c>
      <c r="G780" s="11">
        <v>261.3</v>
      </c>
    </row>
    <row r="781" spans="1:7" x14ac:dyDescent="0.25">
      <c r="A781" s="16" t="s">
        <v>639</v>
      </c>
      <c r="B781" s="5" t="s">
        <v>562</v>
      </c>
      <c r="C781" s="5" t="s">
        <v>640</v>
      </c>
      <c r="D781" s="5"/>
      <c r="E781" s="5"/>
      <c r="F781" s="32">
        <f>F782</f>
        <v>307783.59999999992</v>
      </c>
      <c r="G781" s="32">
        <f>G782</f>
        <v>307324.09999999998</v>
      </c>
    </row>
    <row r="782" spans="1:7" ht="31.5" x14ac:dyDescent="0.25">
      <c r="A782" s="16" t="s">
        <v>565</v>
      </c>
      <c r="B782" s="5" t="s">
        <v>562</v>
      </c>
      <c r="C782" s="5" t="s">
        <v>640</v>
      </c>
      <c r="D782" s="5" t="s">
        <v>566</v>
      </c>
      <c r="E782" s="5"/>
      <c r="F782" s="32">
        <f>F783+F787</f>
        <v>307783.59999999992</v>
      </c>
      <c r="G782" s="32">
        <f>G783+G787</f>
        <v>307324.09999999998</v>
      </c>
    </row>
    <row r="783" spans="1:7" ht="31.5" x14ac:dyDescent="0.25">
      <c r="A783" s="16" t="s">
        <v>89</v>
      </c>
      <c r="B783" s="5" t="s">
        <v>562</v>
      </c>
      <c r="C783" s="5" t="s">
        <v>640</v>
      </c>
      <c r="D783" s="5" t="s">
        <v>567</v>
      </c>
      <c r="E783" s="5"/>
      <c r="F783" s="32">
        <f t="shared" ref="F783:G785" si="56">F784</f>
        <v>21356.7</v>
      </c>
      <c r="G783" s="32">
        <f t="shared" si="56"/>
        <v>21356.7</v>
      </c>
    </row>
    <row r="784" spans="1:7" ht="63" x14ac:dyDescent="0.25">
      <c r="A784" s="13" t="s">
        <v>568</v>
      </c>
      <c r="B784" s="5" t="s">
        <v>562</v>
      </c>
      <c r="C784" s="5" t="s">
        <v>640</v>
      </c>
      <c r="D784" s="5" t="s">
        <v>569</v>
      </c>
      <c r="E784" s="5"/>
      <c r="F784" s="32">
        <f t="shared" si="56"/>
        <v>21356.7</v>
      </c>
      <c r="G784" s="32">
        <f t="shared" si="56"/>
        <v>21356.7</v>
      </c>
    </row>
    <row r="785" spans="1:7" ht="94.5" x14ac:dyDescent="0.25">
      <c r="A785" s="16" t="s">
        <v>854</v>
      </c>
      <c r="B785" s="5" t="s">
        <v>562</v>
      </c>
      <c r="C785" s="5" t="s">
        <v>640</v>
      </c>
      <c r="D785" s="5" t="s">
        <v>641</v>
      </c>
      <c r="E785" s="5"/>
      <c r="F785" s="32">
        <f t="shared" si="56"/>
        <v>21356.7</v>
      </c>
      <c r="G785" s="32">
        <f t="shared" si="56"/>
        <v>21356.7</v>
      </c>
    </row>
    <row r="786" spans="1:7" ht="47.25" x14ac:dyDescent="0.25">
      <c r="A786" s="16" t="s">
        <v>55</v>
      </c>
      <c r="B786" s="5" t="s">
        <v>562</v>
      </c>
      <c r="C786" s="5" t="s">
        <v>640</v>
      </c>
      <c r="D786" s="5" t="s">
        <v>641</v>
      </c>
      <c r="E786" s="5" t="s">
        <v>69</v>
      </c>
      <c r="F786" s="32">
        <v>21356.7</v>
      </c>
      <c r="G786" s="32">
        <v>21356.7</v>
      </c>
    </row>
    <row r="787" spans="1:7" x14ac:dyDescent="0.25">
      <c r="A787" s="16" t="s">
        <v>91</v>
      </c>
      <c r="B787" s="5" t="s">
        <v>562</v>
      </c>
      <c r="C787" s="5" t="s">
        <v>640</v>
      </c>
      <c r="D787" s="5" t="s">
        <v>574</v>
      </c>
      <c r="E787" s="5"/>
      <c r="F787" s="32">
        <f>F788+F796</f>
        <v>286426.89999999991</v>
      </c>
      <c r="G787" s="32">
        <f>G788+G796</f>
        <v>285967.39999999997</v>
      </c>
    </row>
    <row r="788" spans="1:7" ht="63" x14ac:dyDescent="0.25">
      <c r="A788" s="51" t="s">
        <v>575</v>
      </c>
      <c r="B788" s="5" t="s">
        <v>562</v>
      </c>
      <c r="C788" s="5" t="s">
        <v>640</v>
      </c>
      <c r="D788" s="5" t="s">
        <v>576</v>
      </c>
      <c r="E788" s="5"/>
      <c r="F788" s="32">
        <f>F789+F791+F794</f>
        <v>286361.79999999993</v>
      </c>
      <c r="G788" s="32">
        <f>G789+G791+G794</f>
        <v>285902.3</v>
      </c>
    </row>
    <row r="789" spans="1:7" ht="47.25" x14ac:dyDescent="0.25">
      <c r="A789" s="26" t="s">
        <v>56</v>
      </c>
      <c r="B789" s="5" t="s">
        <v>562</v>
      </c>
      <c r="C789" s="5" t="s">
        <v>640</v>
      </c>
      <c r="D789" s="5" t="s">
        <v>577</v>
      </c>
      <c r="E789" s="5"/>
      <c r="F789" s="32">
        <f>F790</f>
        <v>188720.8</v>
      </c>
      <c r="G789" s="32">
        <f>G790</f>
        <v>188639.4</v>
      </c>
    </row>
    <row r="790" spans="1:7" ht="47.25" x14ac:dyDescent="0.25">
      <c r="A790" s="16" t="s">
        <v>55</v>
      </c>
      <c r="B790" s="5" t="s">
        <v>562</v>
      </c>
      <c r="C790" s="5" t="s">
        <v>640</v>
      </c>
      <c r="D790" s="5" t="s">
        <v>577</v>
      </c>
      <c r="E790" s="5">
        <v>600</v>
      </c>
      <c r="F790" s="10">
        <v>188720.8</v>
      </c>
      <c r="G790" s="11">
        <v>188639.4</v>
      </c>
    </row>
    <row r="791" spans="1:7" ht="47.25" x14ac:dyDescent="0.25">
      <c r="A791" s="51" t="s">
        <v>642</v>
      </c>
      <c r="B791" s="5" t="s">
        <v>562</v>
      </c>
      <c r="C791" s="5" t="s">
        <v>640</v>
      </c>
      <c r="D791" s="5" t="s">
        <v>643</v>
      </c>
      <c r="E791" s="5"/>
      <c r="F791" s="32">
        <f>F792+F793</f>
        <v>97320.9</v>
      </c>
      <c r="G791" s="32">
        <f>G792+G793</f>
        <v>96942.8</v>
      </c>
    </row>
    <row r="792" spans="1:7" ht="47.25" x14ac:dyDescent="0.25">
      <c r="A792" s="16" t="s">
        <v>55</v>
      </c>
      <c r="B792" s="5" t="s">
        <v>562</v>
      </c>
      <c r="C792" s="5" t="s">
        <v>640</v>
      </c>
      <c r="D792" s="5" t="s">
        <v>643</v>
      </c>
      <c r="E792" s="5">
        <v>600</v>
      </c>
      <c r="F792" s="10">
        <v>92480.9</v>
      </c>
      <c r="G792" s="11">
        <v>92225</v>
      </c>
    </row>
    <row r="793" spans="1:7" x14ac:dyDescent="0.25">
      <c r="A793" s="12" t="s">
        <v>39</v>
      </c>
      <c r="B793" s="5" t="s">
        <v>562</v>
      </c>
      <c r="C793" s="5" t="s">
        <v>640</v>
      </c>
      <c r="D793" s="5" t="s">
        <v>643</v>
      </c>
      <c r="E793" s="5">
        <v>800</v>
      </c>
      <c r="F793" s="10">
        <v>4840</v>
      </c>
      <c r="G793" s="11">
        <v>4717.8</v>
      </c>
    </row>
    <row r="794" spans="1:7" ht="126" x14ac:dyDescent="0.25">
      <c r="A794" s="51" t="s">
        <v>644</v>
      </c>
      <c r="B794" s="5" t="s">
        <v>562</v>
      </c>
      <c r="C794" s="5" t="s">
        <v>640</v>
      </c>
      <c r="D794" s="5" t="s">
        <v>645</v>
      </c>
      <c r="E794" s="5"/>
      <c r="F794" s="32">
        <f>F795</f>
        <v>320.10000000000002</v>
      </c>
      <c r="G794" s="32">
        <f>G795</f>
        <v>320.10000000000002</v>
      </c>
    </row>
    <row r="795" spans="1:7" ht="47.25" x14ac:dyDescent="0.25">
      <c r="A795" s="16" t="s">
        <v>55</v>
      </c>
      <c r="B795" s="5" t="s">
        <v>562</v>
      </c>
      <c r="C795" s="5" t="s">
        <v>640</v>
      </c>
      <c r="D795" s="5" t="s">
        <v>645</v>
      </c>
      <c r="E795" s="5">
        <v>600</v>
      </c>
      <c r="F795" s="10">
        <v>320.10000000000002</v>
      </c>
      <c r="G795" s="11">
        <v>320.10000000000002</v>
      </c>
    </row>
    <row r="796" spans="1:7" ht="63" x14ac:dyDescent="0.25">
      <c r="A796" s="13" t="s">
        <v>582</v>
      </c>
      <c r="B796" s="5" t="s">
        <v>562</v>
      </c>
      <c r="C796" s="5" t="s">
        <v>640</v>
      </c>
      <c r="D796" s="5" t="s">
        <v>583</v>
      </c>
      <c r="E796" s="5"/>
      <c r="F796" s="10">
        <f t="shared" ref="F796:G797" si="57">F797</f>
        <v>65.099999999999994</v>
      </c>
      <c r="G796" s="10">
        <f t="shared" si="57"/>
        <v>65.099999999999994</v>
      </c>
    </row>
    <row r="797" spans="1:7" ht="31.5" x14ac:dyDescent="0.25">
      <c r="A797" s="26" t="s">
        <v>584</v>
      </c>
      <c r="B797" s="5" t="s">
        <v>562</v>
      </c>
      <c r="C797" s="5" t="s">
        <v>640</v>
      </c>
      <c r="D797" s="5" t="s">
        <v>585</v>
      </c>
      <c r="E797" s="5"/>
      <c r="F797" s="10">
        <f t="shared" si="57"/>
        <v>65.099999999999994</v>
      </c>
      <c r="G797" s="10">
        <f t="shared" si="57"/>
        <v>65.099999999999994</v>
      </c>
    </row>
    <row r="798" spans="1:7" ht="47.25" x14ac:dyDescent="0.25">
      <c r="A798" s="16" t="s">
        <v>55</v>
      </c>
      <c r="B798" s="5" t="s">
        <v>562</v>
      </c>
      <c r="C798" s="5" t="s">
        <v>640</v>
      </c>
      <c r="D798" s="5" t="s">
        <v>585</v>
      </c>
      <c r="E798" s="5">
        <v>600</v>
      </c>
      <c r="F798" s="10">
        <v>65.099999999999994</v>
      </c>
      <c r="G798" s="10">
        <v>65.099999999999994</v>
      </c>
    </row>
    <row r="799" spans="1:7" x14ac:dyDescent="0.25">
      <c r="A799" s="16" t="s">
        <v>646</v>
      </c>
      <c r="B799" s="5" t="s">
        <v>562</v>
      </c>
      <c r="C799" s="5" t="s">
        <v>647</v>
      </c>
      <c r="D799" s="5"/>
      <c r="E799" s="5"/>
      <c r="F799" s="32">
        <f t="shared" ref="F799:G800" si="58">F800</f>
        <v>243344.19999999998</v>
      </c>
      <c r="G799" s="32">
        <f t="shared" si="58"/>
        <v>241618.39999999997</v>
      </c>
    </row>
    <row r="800" spans="1:7" ht="31.5" x14ac:dyDescent="0.25">
      <c r="A800" s="16" t="s">
        <v>565</v>
      </c>
      <c r="B800" s="5" t="s">
        <v>562</v>
      </c>
      <c r="C800" s="5" t="s">
        <v>647</v>
      </c>
      <c r="D800" s="5" t="s">
        <v>566</v>
      </c>
      <c r="E800" s="5"/>
      <c r="F800" s="32">
        <f t="shared" si="58"/>
        <v>243344.19999999998</v>
      </c>
      <c r="G800" s="32">
        <f t="shared" si="58"/>
        <v>241618.39999999997</v>
      </c>
    </row>
    <row r="801" spans="1:7" x14ac:dyDescent="0.25">
      <c r="A801" s="16" t="s">
        <v>91</v>
      </c>
      <c r="B801" s="5" t="s">
        <v>562</v>
      </c>
      <c r="C801" s="5" t="s">
        <v>647</v>
      </c>
      <c r="D801" s="5" t="s">
        <v>574</v>
      </c>
      <c r="E801" s="5"/>
      <c r="F801" s="32">
        <f>F802+F811+F829++F838</f>
        <v>243344.19999999998</v>
      </c>
      <c r="G801" s="32">
        <f>G802+G811+G829++G838</f>
        <v>241618.39999999997</v>
      </c>
    </row>
    <row r="802" spans="1:7" ht="63" x14ac:dyDescent="0.25">
      <c r="A802" s="16" t="s">
        <v>575</v>
      </c>
      <c r="B802" s="5" t="s">
        <v>562</v>
      </c>
      <c r="C802" s="5" t="s">
        <v>647</v>
      </c>
      <c r="D802" s="5" t="s">
        <v>576</v>
      </c>
      <c r="E802" s="5"/>
      <c r="F802" s="32">
        <f>F803+F805+F808</f>
        <v>15825.5</v>
      </c>
      <c r="G802" s="32">
        <f>G803+G805+G808</f>
        <v>15793.6</v>
      </c>
    </row>
    <row r="803" spans="1:7" ht="47.25" x14ac:dyDescent="0.25">
      <c r="A803" s="16" t="s">
        <v>56</v>
      </c>
      <c r="B803" s="5" t="s">
        <v>562</v>
      </c>
      <c r="C803" s="5" t="s">
        <v>647</v>
      </c>
      <c r="D803" s="5" t="s">
        <v>577</v>
      </c>
      <c r="E803" s="5"/>
      <c r="F803" s="32">
        <f>F804</f>
        <v>13855.9</v>
      </c>
      <c r="G803" s="32">
        <f>G804</f>
        <v>13824</v>
      </c>
    </row>
    <row r="804" spans="1:7" ht="47.25" x14ac:dyDescent="0.25">
      <c r="A804" s="16" t="s">
        <v>55</v>
      </c>
      <c r="B804" s="5" t="s">
        <v>562</v>
      </c>
      <c r="C804" s="5" t="s">
        <v>647</v>
      </c>
      <c r="D804" s="5" t="s">
        <v>577</v>
      </c>
      <c r="E804" s="5">
        <v>600</v>
      </c>
      <c r="F804" s="10">
        <v>13855.9</v>
      </c>
      <c r="G804" s="11">
        <v>13824</v>
      </c>
    </row>
    <row r="805" spans="1:7" ht="78.75" x14ac:dyDescent="0.25">
      <c r="A805" s="16" t="s">
        <v>648</v>
      </c>
      <c r="B805" s="5" t="s">
        <v>562</v>
      </c>
      <c r="C805" s="5" t="s">
        <v>647</v>
      </c>
      <c r="D805" s="5" t="s">
        <v>649</v>
      </c>
      <c r="E805" s="5"/>
      <c r="F805" s="32">
        <f>F806+F807</f>
        <v>794.9</v>
      </c>
      <c r="G805" s="32">
        <f>G806+G807</f>
        <v>794.9</v>
      </c>
    </row>
    <row r="806" spans="1:7" ht="94.5" x14ac:dyDescent="0.25">
      <c r="A806" s="16" t="s">
        <v>15</v>
      </c>
      <c r="B806" s="5" t="s">
        <v>562</v>
      </c>
      <c r="C806" s="5" t="s">
        <v>647</v>
      </c>
      <c r="D806" s="5" t="s">
        <v>649</v>
      </c>
      <c r="E806" s="5">
        <v>100</v>
      </c>
      <c r="F806" s="10">
        <v>794.9</v>
      </c>
      <c r="G806" s="11">
        <v>794.9</v>
      </c>
    </row>
    <row r="807" spans="1:7" ht="47.25" x14ac:dyDescent="0.25">
      <c r="A807" s="16" t="s">
        <v>18</v>
      </c>
      <c r="B807" s="5" t="s">
        <v>562</v>
      </c>
      <c r="C807" s="5" t="s">
        <v>647</v>
      </c>
      <c r="D807" s="5" t="s">
        <v>649</v>
      </c>
      <c r="E807" s="5">
        <v>200</v>
      </c>
      <c r="F807" s="10">
        <v>0</v>
      </c>
      <c r="G807" s="11">
        <v>0</v>
      </c>
    </row>
    <row r="808" spans="1:7" ht="173.25" x14ac:dyDescent="0.25">
      <c r="A808" s="51" t="s">
        <v>623</v>
      </c>
      <c r="B808" s="5" t="s">
        <v>562</v>
      </c>
      <c r="C808" s="5" t="s">
        <v>647</v>
      </c>
      <c r="D808" s="5" t="s">
        <v>624</v>
      </c>
      <c r="E808" s="5"/>
      <c r="F808" s="32">
        <f>F809+F810</f>
        <v>1174.7</v>
      </c>
      <c r="G808" s="32">
        <f>G809+G810</f>
        <v>1174.7</v>
      </c>
    </row>
    <row r="809" spans="1:7" ht="94.5" x14ac:dyDescent="0.25">
      <c r="A809" s="16" t="s">
        <v>15</v>
      </c>
      <c r="B809" s="5" t="s">
        <v>562</v>
      </c>
      <c r="C809" s="5" t="s">
        <v>647</v>
      </c>
      <c r="D809" s="5" t="s">
        <v>624</v>
      </c>
      <c r="E809" s="5">
        <v>100</v>
      </c>
      <c r="F809" s="10">
        <v>1174.7</v>
      </c>
      <c r="G809" s="11">
        <v>1174.7</v>
      </c>
    </row>
    <row r="810" spans="1:7" ht="47.25" x14ac:dyDescent="0.25">
      <c r="A810" s="16" t="s">
        <v>18</v>
      </c>
      <c r="B810" s="5" t="s">
        <v>562</v>
      </c>
      <c r="C810" s="5" t="s">
        <v>647</v>
      </c>
      <c r="D810" s="5" t="s">
        <v>624</v>
      </c>
      <c r="E810" s="5">
        <v>200</v>
      </c>
      <c r="F810" s="10">
        <v>0</v>
      </c>
      <c r="G810" s="11">
        <v>0</v>
      </c>
    </row>
    <row r="811" spans="1:7" ht="47.25" x14ac:dyDescent="0.25">
      <c r="A811" s="51" t="s">
        <v>650</v>
      </c>
      <c r="B811" s="5" t="s">
        <v>562</v>
      </c>
      <c r="C811" s="5" t="s">
        <v>647</v>
      </c>
      <c r="D811" s="5" t="s">
        <v>651</v>
      </c>
      <c r="E811" s="5"/>
      <c r="F811" s="32">
        <f>F812+F815+F817+F819+F821+F824+F826</f>
        <v>18465</v>
      </c>
      <c r="G811" s="32">
        <f>G812+G815+G817+G819+G821+G824+G826</f>
        <v>18256</v>
      </c>
    </row>
    <row r="812" spans="1:7" ht="141.75" x14ac:dyDescent="0.25">
      <c r="A812" s="51" t="s">
        <v>859</v>
      </c>
      <c r="B812" s="5" t="s">
        <v>562</v>
      </c>
      <c r="C812" s="5" t="s">
        <v>647</v>
      </c>
      <c r="D812" s="5" t="s">
        <v>652</v>
      </c>
      <c r="E812" s="5"/>
      <c r="F812" s="32">
        <f>F813+F814</f>
        <v>899.2</v>
      </c>
      <c r="G812" s="32">
        <f>G813+G814</f>
        <v>899.2</v>
      </c>
    </row>
    <row r="813" spans="1:7" ht="47.25" x14ac:dyDescent="0.25">
      <c r="A813" s="16" t="s">
        <v>18</v>
      </c>
      <c r="B813" s="5" t="s">
        <v>562</v>
      </c>
      <c r="C813" s="5" t="s">
        <v>647</v>
      </c>
      <c r="D813" s="5" t="s">
        <v>652</v>
      </c>
      <c r="E813" s="5" t="s">
        <v>47</v>
      </c>
      <c r="F813" s="10">
        <v>1.6</v>
      </c>
      <c r="G813" s="32">
        <v>1.6</v>
      </c>
    </row>
    <row r="814" spans="1:7" ht="31.5" x14ac:dyDescent="0.25">
      <c r="A814" s="16" t="s">
        <v>26</v>
      </c>
      <c r="B814" s="5" t="s">
        <v>562</v>
      </c>
      <c r="C814" s="5" t="s">
        <v>647</v>
      </c>
      <c r="D814" s="5" t="s">
        <v>652</v>
      </c>
      <c r="E814" s="5" t="s">
        <v>58</v>
      </c>
      <c r="F814" s="10">
        <v>897.6</v>
      </c>
      <c r="G814" s="32">
        <v>897.6</v>
      </c>
    </row>
    <row r="815" spans="1:7" ht="94.5" x14ac:dyDescent="0.25">
      <c r="A815" s="16" t="s">
        <v>653</v>
      </c>
      <c r="B815" s="5" t="s">
        <v>562</v>
      </c>
      <c r="C815" s="5" t="s">
        <v>647</v>
      </c>
      <c r="D815" s="5" t="s">
        <v>654</v>
      </c>
      <c r="E815" s="5"/>
      <c r="F815" s="32">
        <f>F816</f>
        <v>190</v>
      </c>
      <c r="G815" s="32">
        <f>G816</f>
        <v>190</v>
      </c>
    </row>
    <row r="816" spans="1:7" ht="47.25" x14ac:dyDescent="0.25">
      <c r="A816" s="16" t="s">
        <v>55</v>
      </c>
      <c r="B816" s="5" t="s">
        <v>562</v>
      </c>
      <c r="C816" s="5" t="s">
        <v>647</v>
      </c>
      <c r="D816" s="5" t="s">
        <v>654</v>
      </c>
      <c r="E816" s="5" t="s">
        <v>69</v>
      </c>
      <c r="F816" s="10">
        <v>190</v>
      </c>
      <c r="G816" s="32">
        <v>190</v>
      </c>
    </row>
    <row r="817" spans="1:7" ht="78.75" x14ac:dyDescent="0.25">
      <c r="A817" s="51" t="s">
        <v>655</v>
      </c>
      <c r="B817" s="5" t="s">
        <v>562</v>
      </c>
      <c r="C817" s="5" t="s">
        <v>647</v>
      </c>
      <c r="D817" s="5" t="s">
        <v>656</v>
      </c>
      <c r="E817" s="5"/>
      <c r="F817" s="32">
        <f>F818</f>
        <v>53.8</v>
      </c>
      <c r="G817" s="32">
        <f>G818</f>
        <v>53.8</v>
      </c>
    </row>
    <row r="818" spans="1:7" ht="47.25" x14ac:dyDescent="0.25">
      <c r="A818" s="16" t="s">
        <v>18</v>
      </c>
      <c r="B818" s="5" t="s">
        <v>562</v>
      </c>
      <c r="C818" s="5" t="s">
        <v>647</v>
      </c>
      <c r="D818" s="5" t="s">
        <v>656</v>
      </c>
      <c r="E818" s="5">
        <v>200</v>
      </c>
      <c r="F818" s="10">
        <v>53.8</v>
      </c>
      <c r="G818" s="11">
        <v>53.8</v>
      </c>
    </row>
    <row r="819" spans="1:7" ht="110.25" x14ac:dyDescent="0.25">
      <c r="A819" s="51" t="s">
        <v>657</v>
      </c>
      <c r="B819" s="5" t="s">
        <v>562</v>
      </c>
      <c r="C819" s="5" t="s">
        <v>647</v>
      </c>
      <c r="D819" s="5" t="s">
        <v>658</v>
      </c>
      <c r="E819" s="5"/>
      <c r="F819" s="32">
        <f>F820</f>
        <v>1</v>
      </c>
      <c r="G819" s="32">
        <v>1</v>
      </c>
    </row>
    <row r="820" spans="1:7" ht="47.25" x14ac:dyDescent="0.25">
      <c r="A820" s="16" t="s">
        <v>18</v>
      </c>
      <c r="B820" s="5" t="s">
        <v>562</v>
      </c>
      <c r="C820" s="5" t="s">
        <v>647</v>
      </c>
      <c r="D820" s="5" t="s">
        <v>658</v>
      </c>
      <c r="E820" s="5">
        <v>200</v>
      </c>
      <c r="F820" s="10">
        <v>1</v>
      </c>
      <c r="G820" s="11">
        <v>1</v>
      </c>
    </row>
    <row r="821" spans="1:7" ht="110.25" x14ac:dyDescent="0.25">
      <c r="A821" s="51" t="s">
        <v>659</v>
      </c>
      <c r="B821" s="5" t="s">
        <v>562</v>
      </c>
      <c r="C821" s="5" t="s">
        <v>647</v>
      </c>
      <c r="D821" s="5" t="s">
        <v>660</v>
      </c>
      <c r="E821" s="5"/>
      <c r="F821" s="32">
        <f>F822+F823</f>
        <v>755.8</v>
      </c>
      <c r="G821" s="32">
        <f>G822+G823</f>
        <v>706.3</v>
      </c>
    </row>
    <row r="822" spans="1:7" ht="94.5" x14ac:dyDescent="0.25">
      <c r="A822" s="61" t="s">
        <v>15</v>
      </c>
      <c r="B822" s="5" t="s">
        <v>562</v>
      </c>
      <c r="C822" s="5" t="s">
        <v>647</v>
      </c>
      <c r="D822" s="5" t="s">
        <v>660</v>
      </c>
      <c r="E822" s="5" t="s">
        <v>46</v>
      </c>
      <c r="F822" s="32">
        <v>258.8</v>
      </c>
      <c r="G822" s="32">
        <v>209.3</v>
      </c>
    </row>
    <row r="823" spans="1:7" ht="47.25" x14ac:dyDescent="0.25">
      <c r="A823" s="16" t="s">
        <v>18</v>
      </c>
      <c r="B823" s="5" t="s">
        <v>562</v>
      </c>
      <c r="C823" s="5" t="s">
        <v>647</v>
      </c>
      <c r="D823" s="5" t="s">
        <v>660</v>
      </c>
      <c r="E823" s="5">
        <v>200</v>
      </c>
      <c r="F823" s="10">
        <v>497</v>
      </c>
      <c r="G823" s="11">
        <v>497</v>
      </c>
    </row>
    <row r="824" spans="1:7" ht="31.5" x14ac:dyDescent="0.25">
      <c r="A824" s="26" t="s">
        <v>661</v>
      </c>
      <c r="B824" s="5" t="s">
        <v>562</v>
      </c>
      <c r="C824" s="5" t="s">
        <v>647</v>
      </c>
      <c r="D824" s="5" t="s">
        <v>662</v>
      </c>
      <c r="E824" s="5"/>
      <c r="F824" s="32">
        <f>F825</f>
        <v>2000</v>
      </c>
      <c r="G824" s="32">
        <f>G825</f>
        <v>1974.7</v>
      </c>
    </row>
    <row r="825" spans="1:7" ht="47.25" x14ac:dyDescent="0.25">
      <c r="A825" s="16" t="s">
        <v>55</v>
      </c>
      <c r="B825" s="5" t="s">
        <v>562</v>
      </c>
      <c r="C825" s="5" t="s">
        <v>647</v>
      </c>
      <c r="D825" s="5" t="s">
        <v>662</v>
      </c>
      <c r="E825" s="5">
        <v>600</v>
      </c>
      <c r="F825" s="10">
        <v>2000</v>
      </c>
      <c r="G825" s="11">
        <v>1974.7</v>
      </c>
    </row>
    <row r="826" spans="1:7" ht="63" x14ac:dyDescent="0.25">
      <c r="A826" s="51" t="s">
        <v>663</v>
      </c>
      <c r="B826" s="5" t="s">
        <v>562</v>
      </c>
      <c r="C826" s="5" t="s">
        <v>647</v>
      </c>
      <c r="D826" s="5" t="s">
        <v>664</v>
      </c>
      <c r="E826" s="5"/>
      <c r="F826" s="32">
        <f>F827+F828</f>
        <v>14565.199999999999</v>
      </c>
      <c r="G826" s="32">
        <f>G827+G828</f>
        <v>14431</v>
      </c>
    </row>
    <row r="827" spans="1:7" ht="47.25" x14ac:dyDescent="0.25">
      <c r="A827" s="16" t="s">
        <v>18</v>
      </c>
      <c r="B827" s="5" t="s">
        <v>562</v>
      </c>
      <c r="C827" s="5" t="s">
        <v>647</v>
      </c>
      <c r="D827" s="5" t="s">
        <v>664</v>
      </c>
      <c r="E827" s="5">
        <v>200</v>
      </c>
      <c r="F827" s="10">
        <v>102.4</v>
      </c>
      <c r="G827" s="11">
        <v>102.4</v>
      </c>
    </row>
    <row r="828" spans="1:7" ht="31.5" x14ac:dyDescent="0.25">
      <c r="A828" s="16" t="s">
        <v>26</v>
      </c>
      <c r="B828" s="5" t="s">
        <v>562</v>
      </c>
      <c r="C828" s="5" t="s">
        <v>647</v>
      </c>
      <c r="D828" s="5" t="s">
        <v>664</v>
      </c>
      <c r="E828" s="5">
        <v>300</v>
      </c>
      <c r="F828" s="10">
        <v>14462.8</v>
      </c>
      <c r="G828" s="11">
        <v>14328.6</v>
      </c>
    </row>
    <row r="829" spans="1:7" ht="63" x14ac:dyDescent="0.25">
      <c r="A829" s="51" t="s">
        <v>582</v>
      </c>
      <c r="B829" s="5" t="s">
        <v>562</v>
      </c>
      <c r="C829" s="5" t="s">
        <v>647</v>
      </c>
      <c r="D829" s="5" t="s">
        <v>583</v>
      </c>
      <c r="E829" s="5"/>
      <c r="F829" s="32">
        <f>F830+F832+F834+F836</f>
        <v>9317.9000000000015</v>
      </c>
      <c r="G829" s="32">
        <f>G830+G832+G834+G836</f>
        <v>8401.7000000000007</v>
      </c>
    </row>
    <row r="830" spans="1:7" ht="31.5" x14ac:dyDescent="0.25">
      <c r="A830" s="64" t="s">
        <v>584</v>
      </c>
      <c r="B830" s="5" t="s">
        <v>562</v>
      </c>
      <c r="C830" s="5" t="s">
        <v>647</v>
      </c>
      <c r="D830" s="5" t="s">
        <v>585</v>
      </c>
      <c r="E830" s="5"/>
      <c r="F830" s="32">
        <f>F831</f>
        <v>1963.3</v>
      </c>
      <c r="G830" s="32">
        <f>G831</f>
        <v>1963.3</v>
      </c>
    </row>
    <row r="831" spans="1:7" ht="47.25" x14ac:dyDescent="0.25">
      <c r="A831" s="16" t="s">
        <v>55</v>
      </c>
      <c r="B831" s="5" t="s">
        <v>562</v>
      </c>
      <c r="C831" s="5" t="s">
        <v>647</v>
      </c>
      <c r="D831" s="5" t="s">
        <v>585</v>
      </c>
      <c r="E831" s="5">
        <v>600</v>
      </c>
      <c r="F831" s="10">
        <v>1963.3</v>
      </c>
      <c r="G831" s="11">
        <v>1963.3</v>
      </c>
    </row>
    <row r="832" spans="1:7" ht="63" x14ac:dyDescent="0.25">
      <c r="A832" s="16" t="s">
        <v>766</v>
      </c>
      <c r="B832" s="5" t="s">
        <v>562</v>
      </c>
      <c r="C832" s="5" t="s">
        <v>647</v>
      </c>
      <c r="D832" s="5" t="s">
        <v>767</v>
      </c>
      <c r="E832" s="5"/>
      <c r="F832" s="10">
        <f>F833</f>
        <v>279</v>
      </c>
      <c r="G832" s="10">
        <f>G833</f>
        <v>270.89999999999998</v>
      </c>
    </row>
    <row r="833" spans="1:7" ht="47.25" x14ac:dyDescent="0.25">
      <c r="A833" s="16" t="s">
        <v>55</v>
      </c>
      <c r="B833" s="5" t="s">
        <v>562</v>
      </c>
      <c r="C833" s="5" t="s">
        <v>647</v>
      </c>
      <c r="D833" s="5" t="s">
        <v>767</v>
      </c>
      <c r="E833" s="5">
        <v>600</v>
      </c>
      <c r="F833" s="10">
        <v>279</v>
      </c>
      <c r="G833" s="11">
        <v>270.89999999999998</v>
      </c>
    </row>
    <row r="834" spans="1:7" ht="47.25" x14ac:dyDescent="0.25">
      <c r="A834" s="51" t="s">
        <v>632</v>
      </c>
      <c r="B834" s="5" t="s">
        <v>562</v>
      </c>
      <c r="C834" s="5" t="s">
        <v>647</v>
      </c>
      <c r="D834" s="5" t="s">
        <v>633</v>
      </c>
      <c r="E834" s="5"/>
      <c r="F834" s="32">
        <f>F835</f>
        <v>7075.6</v>
      </c>
      <c r="G834" s="32">
        <f>G835</f>
        <v>6167.5</v>
      </c>
    </row>
    <row r="835" spans="1:7" ht="47.25" x14ac:dyDescent="0.25">
      <c r="A835" s="16" t="s">
        <v>55</v>
      </c>
      <c r="B835" s="5" t="s">
        <v>562</v>
      </c>
      <c r="C835" s="5" t="s">
        <v>647</v>
      </c>
      <c r="D835" s="5" t="s">
        <v>633</v>
      </c>
      <c r="E835" s="5">
        <v>600</v>
      </c>
      <c r="F835" s="10">
        <v>7075.6</v>
      </c>
      <c r="G835" s="11">
        <v>6167.5</v>
      </c>
    </row>
    <row r="836" spans="1:7" ht="94.5" x14ac:dyDescent="0.25">
      <c r="A836" s="61" t="s">
        <v>665</v>
      </c>
      <c r="B836" s="5" t="s">
        <v>562</v>
      </c>
      <c r="C836" s="5" t="s">
        <v>647</v>
      </c>
      <c r="D836" s="5" t="s">
        <v>666</v>
      </c>
      <c r="E836" s="5"/>
      <c r="F836" s="10">
        <f>F837</f>
        <v>0</v>
      </c>
      <c r="G836" s="10">
        <f>G837</f>
        <v>0</v>
      </c>
    </row>
    <row r="837" spans="1:7" ht="47.25" x14ac:dyDescent="0.25">
      <c r="A837" s="16" t="s">
        <v>55</v>
      </c>
      <c r="B837" s="5" t="s">
        <v>562</v>
      </c>
      <c r="C837" s="5" t="s">
        <v>647</v>
      </c>
      <c r="D837" s="5" t="s">
        <v>666</v>
      </c>
      <c r="E837" s="5" t="s">
        <v>69</v>
      </c>
      <c r="F837" s="10">
        <v>0</v>
      </c>
      <c r="G837" s="11">
        <v>0</v>
      </c>
    </row>
    <row r="838" spans="1:7" ht="47.25" x14ac:dyDescent="0.25">
      <c r="A838" s="51" t="s">
        <v>667</v>
      </c>
      <c r="B838" s="5" t="s">
        <v>562</v>
      </c>
      <c r="C838" s="5" t="s">
        <v>647</v>
      </c>
      <c r="D838" s="5" t="s">
        <v>668</v>
      </c>
      <c r="E838" s="5"/>
      <c r="F838" s="32">
        <f>F839+F843+F845+F849</f>
        <v>199735.8</v>
      </c>
      <c r="G838" s="32">
        <f>G839+G843+G845+G849</f>
        <v>199167.09999999998</v>
      </c>
    </row>
    <row r="839" spans="1:7" ht="47.25" x14ac:dyDescent="0.25">
      <c r="A839" s="51" t="s">
        <v>37</v>
      </c>
      <c r="B839" s="5" t="s">
        <v>562</v>
      </c>
      <c r="C839" s="5" t="s">
        <v>647</v>
      </c>
      <c r="D839" s="5" t="s">
        <v>669</v>
      </c>
      <c r="E839" s="5"/>
      <c r="F839" s="32">
        <f>F840+F841+F842</f>
        <v>59059.4</v>
      </c>
      <c r="G839" s="32">
        <f>G840+G841+G842</f>
        <v>58749.100000000006</v>
      </c>
    </row>
    <row r="840" spans="1:7" ht="94.5" x14ac:dyDescent="0.25">
      <c r="A840" s="16" t="s">
        <v>15</v>
      </c>
      <c r="B840" s="5" t="s">
        <v>562</v>
      </c>
      <c r="C840" s="5" t="s">
        <v>647</v>
      </c>
      <c r="D840" s="5" t="s">
        <v>669</v>
      </c>
      <c r="E840" s="5">
        <v>100</v>
      </c>
      <c r="F840" s="10">
        <v>57196.9</v>
      </c>
      <c r="G840" s="11">
        <v>56890.8</v>
      </c>
    </row>
    <row r="841" spans="1:7" ht="47.25" x14ac:dyDescent="0.25">
      <c r="A841" s="16" t="s">
        <v>18</v>
      </c>
      <c r="B841" s="5" t="s">
        <v>562</v>
      </c>
      <c r="C841" s="5" t="s">
        <v>647</v>
      </c>
      <c r="D841" s="5" t="s">
        <v>669</v>
      </c>
      <c r="E841" s="5">
        <v>200</v>
      </c>
      <c r="F841" s="10">
        <v>1315.5</v>
      </c>
      <c r="G841" s="11">
        <v>1311.3</v>
      </c>
    </row>
    <row r="842" spans="1:7" ht="31.5" x14ac:dyDescent="0.25">
      <c r="A842" s="12" t="s">
        <v>26</v>
      </c>
      <c r="B842" s="5" t="s">
        <v>562</v>
      </c>
      <c r="C842" s="5" t="s">
        <v>647</v>
      </c>
      <c r="D842" s="5" t="s">
        <v>669</v>
      </c>
      <c r="E842" s="5" t="s">
        <v>58</v>
      </c>
      <c r="F842" s="10">
        <v>547</v>
      </c>
      <c r="G842" s="11">
        <v>547</v>
      </c>
    </row>
    <row r="843" spans="1:7" ht="47.25" x14ac:dyDescent="0.25">
      <c r="A843" s="26" t="s">
        <v>56</v>
      </c>
      <c r="B843" s="5" t="s">
        <v>562</v>
      </c>
      <c r="C843" s="5" t="s">
        <v>647</v>
      </c>
      <c r="D843" s="5" t="s">
        <v>670</v>
      </c>
      <c r="E843" s="5"/>
      <c r="F843" s="32">
        <f>F844</f>
        <v>10396.200000000001</v>
      </c>
      <c r="G843" s="32">
        <f>G844</f>
        <v>10321.200000000001</v>
      </c>
    </row>
    <row r="844" spans="1:7" ht="47.25" x14ac:dyDescent="0.25">
      <c r="A844" s="16" t="s">
        <v>55</v>
      </c>
      <c r="B844" s="5" t="s">
        <v>562</v>
      </c>
      <c r="C844" s="5" t="s">
        <v>647</v>
      </c>
      <c r="D844" s="5" t="s">
        <v>670</v>
      </c>
      <c r="E844" s="5">
        <v>600</v>
      </c>
      <c r="F844" s="10">
        <v>10396.200000000001</v>
      </c>
      <c r="G844" s="11">
        <v>10321.200000000001</v>
      </c>
    </row>
    <row r="845" spans="1:7" ht="47.25" x14ac:dyDescent="0.25">
      <c r="A845" s="16" t="s">
        <v>671</v>
      </c>
      <c r="B845" s="5" t="s">
        <v>562</v>
      </c>
      <c r="C845" s="5" t="s">
        <v>647</v>
      </c>
      <c r="D845" s="5" t="s">
        <v>672</v>
      </c>
      <c r="E845" s="5"/>
      <c r="F845" s="32">
        <f>F846+F847+F848</f>
        <v>110362.9</v>
      </c>
      <c r="G845" s="32">
        <f>G846+G847+G848</f>
        <v>110179.5</v>
      </c>
    </row>
    <row r="846" spans="1:7" ht="94.5" x14ac:dyDescent="0.25">
      <c r="A846" s="16" t="s">
        <v>15</v>
      </c>
      <c r="B846" s="5" t="s">
        <v>562</v>
      </c>
      <c r="C846" s="5" t="s">
        <v>647</v>
      </c>
      <c r="D846" s="5" t="s">
        <v>672</v>
      </c>
      <c r="E846" s="5">
        <v>100</v>
      </c>
      <c r="F846" s="10">
        <v>103981.9</v>
      </c>
      <c r="G846" s="11">
        <v>103798.6</v>
      </c>
    </row>
    <row r="847" spans="1:7" ht="47.25" x14ac:dyDescent="0.25">
      <c r="A847" s="16" t="s">
        <v>18</v>
      </c>
      <c r="B847" s="5" t="s">
        <v>562</v>
      </c>
      <c r="C847" s="5" t="s">
        <v>647</v>
      </c>
      <c r="D847" s="5" t="s">
        <v>672</v>
      </c>
      <c r="E847" s="5">
        <v>200</v>
      </c>
      <c r="F847" s="10">
        <v>6379.3</v>
      </c>
      <c r="G847" s="11">
        <v>6379.2</v>
      </c>
    </row>
    <row r="848" spans="1:7" x14ac:dyDescent="0.25">
      <c r="A848" s="26" t="s">
        <v>39</v>
      </c>
      <c r="B848" s="5" t="s">
        <v>562</v>
      </c>
      <c r="C848" s="5" t="s">
        <v>647</v>
      </c>
      <c r="D848" s="5" t="s">
        <v>672</v>
      </c>
      <c r="E848" s="5">
        <v>800</v>
      </c>
      <c r="F848" s="10">
        <v>1.7</v>
      </c>
      <c r="G848" s="11">
        <v>1.7</v>
      </c>
    </row>
    <row r="849" spans="1:7" ht="78.75" x14ac:dyDescent="0.25">
      <c r="A849" s="51" t="s">
        <v>673</v>
      </c>
      <c r="B849" s="5" t="s">
        <v>562</v>
      </c>
      <c r="C849" s="5" t="s">
        <v>647</v>
      </c>
      <c r="D849" s="5" t="s">
        <v>674</v>
      </c>
      <c r="E849" s="5"/>
      <c r="F849" s="32">
        <f>F850+F851</f>
        <v>19917.3</v>
      </c>
      <c r="G849" s="32">
        <f>G850+G851</f>
        <v>19917.3</v>
      </c>
    </row>
    <row r="850" spans="1:7" ht="94.5" x14ac:dyDescent="0.25">
      <c r="A850" s="16" t="s">
        <v>15</v>
      </c>
      <c r="B850" s="5" t="s">
        <v>562</v>
      </c>
      <c r="C850" s="5" t="s">
        <v>647</v>
      </c>
      <c r="D850" s="5" t="s">
        <v>674</v>
      </c>
      <c r="E850" s="5">
        <v>100</v>
      </c>
      <c r="F850" s="10">
        <v>19517.3</v>
      </c>
      <c r="G850" s="11">
        <v>19517.3</v>
      </c>
    </row>
    <row r="851" spans="1:7" ht="47.25" x14ac:dyDescent="0.25">
      <c r="A851" s="16" t="s">
        <v>18</v>
      </c>
      <c r="B851" s="5" t="s">
        <v>562</v>
      </c>
      <c r="C851" s="5" t="s">
        <v>647</v>
      </c>
      <c r="D851" s="5" t="s">
        <v>674</v>
      </c>
      <c r="E851" s="5">
        <v>200</v>
      </c>
      <c r="F851" s="10">
        <v>400</v>
      </c>
      <c r="G851" s="11">
        <v>400</v>
      </c>
    </row>
    <row r="852" spans="1:7" x14ac:dyDescent="0.25">
      <c r="A852" s="16" t="s">
        <v>352</v>
      </c>
      <c r="B852" s="5" t="s">
        <v>562</v>
      </c>
      <c r="C852" s="5" t="s">
        <v>353</v>
      </c>
      <c r="D852" s="5"/>
      <c r="E852" s="5"/>
      <c r="F852" s="32">
        <f t="shared" ref="F852:G854" si="59">F853</f>
        <v>203319.8</v>
      </c>
      <c r="G852" s="32">
        <f t="shared" si="59"/>
        <v>202824.8</v>
      </c>
    </row>
    <row r="853" spans="1:7" x14ac:dyDescent="0.25">
      <c r="A853" s="16" t="s">
        <v>364</v>
      </c>
      <c r="B853" s="5" t="s">
        <v>562</v>
      </c>
      <c r="C853" s="5" t="s">
        <v>365</v>
      </c>
      <c r="D853" s="5"/>
      <c r="E853" s="5"/>
      <c r="F853" s="32">
        <f t="shared" si="59"/>
        <v>203319.8</v>
      </c>
      <c r="G853" s="32">
        <f t="shared" si="59"/>
        <v>202824.8</v>
      </c>
    </row>
    <row r="854" spans="1:7" ht="31.5" x14ac:dyDescent="0.25">
      <c r="A854" s="16" t="s">
        <v>565</v>
      </c>
      <c r="B854" s="5" t="s">
        <v>562</v>
      </c>
      <c r="C854" s="5" t="s">
        <v>365</v>
      </c>
      <c r="D854" s="5" t="s">
        <v>566</v>
      </c>
      <c r="E854" s="5"/>
      <c r="F854" s="32">
        <f t="shared" si="59"/>
        <v>203319.8</v>
      </c>
      <c r="G854" s="32">
        <f t="shared" si="59"/>
        <v>202824.8</v>
      </c>
    </row>
    <row r="855" spans="1:7" x14ac:dyDescent="0.25">
      <c r="A855" s="16" t="s">
        <v>91</v>
      </c>
      <c r="B855" s="5" t="s">
        <v>562</v>
      </c>
      <c r="C855" s="5" t="s">
        <v>365</v>
      </c>
      <c r="D855" s="5" t="s">
        <v>574</v>
      </c>
      <c r="E855" s="5"/>
      <c r="F855" s="32">
        <f>F856+F861</f>
        <v>203319.8</v>
      </c>
      <c r="G855" s="32">
        <f>G856+G861</f>
        <v>202824.8</v>
      </c>
    </row>
    <row r="856" spans="1:7" ht="63" x14ac:dyDescent="0.25">
      <c r="A856" s="51" t="s">
        <v>575</v>
      </c>
      <c r="B856" s="5" t="s">
        <v>562</v>
      </c>
      <c r="C856" s="5" t="s">
        <v>365</v>
      </c>
      <c r="D856" s="5" t="s">
        <v>576</v>
      </c>
      <c r="E856" s="5"/>
      <c r="F856" s="32">
        <f>F857</f>
        <v>146062.5</v>
      </c>
      <c r="G856" s="32">
        <f>G857</f>
        <v>145974.6</v>
      </c>
    </row>
    <row r="857" spans="1:7" ht="78.75" x14ac:dyDescent="0.25">
      <c r="A857" s="51" t="s">
        <v>648</v>
      </c>
      <c r="B857" s="5" t="s">
        <v>562</v>
      </c>
      <c r="C857" s="5" t="s">
        <v>365</v>
      </c>
      <c r="D857" s="5" t="s">
        <v>649</v>
      </c>
      <c r="E857" s="5"/>
      <c r="F857" s="32">
        <f>F858+F859+F860</f>
        <v>146062.5</v>
      </c>
      <c r="G857" s="32">
        <f>G858+G859+G860</f>
        <v>145974.6</v>
      </c>
    </row>
    <row r="858" spans="1:7" ht="47.25" x14ac:dyDescent="0.25">
      <c r="A858" s="12" t="s">
        <v>18</v>
      </c>
      <c r="B858" s="5" t="s">
        <v>562</v>
      </c>
      <c r="C858" s="5" t="s">
        <v>365</v>
      </c>
      <c r="D858" s="5" t="s">
        <v>649</v>
      </c>
      <c r="E858" s="5">
        <v>200</v>
      </c>
      <c r="F858" s="10">
        <v>11.5</v>
      </c>
      <c r="G858" s="11">
        <v>11.2</v>
      </c>
    </row>
    <row r="859" spans="1:7" ht="31.5" x14ac:dyDescent="0.25">
      <c r="A859" s="12" t="s">
        <v>26</v>
      </c>
      <c r="B859" s="5" t="s">
        <v>562</v>
      </c>
      <c r="C859" s="5" t="s">
        <v>365</v>
      </c>
      <c r="D859" s="5" t="s">
        <v>649</v>
      </c>
      <c r="E859" s="5">
        <v>300</v>
      </c>
      <c r="F859" s="10">
        <v>1495.4</v>
      </c>
      <c r="G859" s="11">
        <v>1407.8</v>
      </c>
    </row>
    <row r="860" spans="1:7" ht="47.25" x14ac:dyDescent="0.25">
      <c r="A860" s="16" t="s">
        <v>55</v>
      </c>
      <c r="B860" s="5" t="s">
        <v>562</v>
      </c>
      <c r="C860" s="5" t="s">
        <v>365</v>
      </c>
      <c r="D860" s="5" t="s">
        <v>649</v>
      </c>
      <c r="E860" s="5">
        <v>600</v>
      </c>
      <c r="F860" s="10">
        <v>144555.6</v>
      </c>
      <c r="G860" s="11">
        <v>144555.6</v>
      </c>
    </row>
    <row r="861" spans="1:7" ht="47.25" x14ac:dyDescent="0.25">
      <c r="A861" s="51" t="s">
        <v>650</v>
      </c>
      <c r="B861" s="5" t="s">
        <v>562</v>
      </c>
      <c r="C861" s="5" t="s">
        <v>365</v>
      </c>
      <c r="D861" s="5" t="s">
        <v>651</v>
      </c>
      <c r="E861" s="5"/>
      <c r="F861" s="32">
        <f>F862+F865+F868</f>
        <v>57257.3</v>
      </c>
      <c r="G861" s="32">
        <f>G862+G865+G868</f>
        <v>56850.2</v>
      </c>
    </row>
    <row r="862" spans="1:7" ht="78.75" x14ac:dyDescent="0.25">
      <c r="A862" s="51" t="s">
        <v>655</v>
      </c>
      <c r="B862" s="5" t="s">
        <v>562</v>
      </c>
      <c r="C862" s="5" t="s">
        <v>365</v>
      </c>
      <c r="D862" s="5" t="s">
        <v>656</v>
      </c>
      <c r="E862" s="5"/>
      <c r="F862" s="32">
        <f>F863+F864</f>
        <v>5133.2</v>
      </c>
      <c r="G862" s="32">
        <f>G863+G864</f>
        <v>5128.5</v>
      </c>
    </row>
    <row r="863" spans="1:7" ht="47.25" x14ac:dyDescent="0.25">
      <c r="A863" s="16" t="s">
        <v>18</v>
      </c>
      <c r="B863" s="5" t="s">
        <v>562</v>
      </c>
      <c r="C863" s="5" t="s">
        <v>365</v>
      </c>
      <c r="D863" s="5" t="s">
        <v>656</v>
      </c>
      <c r="E863" s="5">
        <v>200</v>
      </c>
      <c r="F863" s="10">
        <v>45.5</v>
      </c>
      <c r="G863" s="11">
        <v>45.5</v>
      </c>
    </row>
    <row r="864" spans="1:7" ht="31.5" x14ac:dyDescent="0.25">
      <c r="A864" s="16" t="s">
        <v>26</v>
      </c>
      <c r="B864" s="5" t="s">
        <v>562</v>
      </c>
      <c r="C864" s="5" t="s">
        <v>365</v>
      </c>
      <c r="D864" s="5" t="s">
        <v>656</v>
      </c>
      <c r="E864" s="5">
        <v>300</v>
      </c>
      <c r="F864" s="10">
        <v>5087.7</v>
      </c>
      <c r="G864" s="11">
        <v>5083</v>
      </c>
    </row>
    <row r="865" spans="1:7" ht="110.25" x14ac:dyDescent="0.25">
      <c r="A865" s="51" t="s">
        <v>657</v>
      </c>
      <c r="B865" s="5" t="s">
        <v>562</v>
      </c>
      <c r="C865" s="5" t="s">
        <v>365</v>
      </c>
      <c r="D865" s="5" t="s">
        <v>658</v>
      </c>
      <c r="E865" s="5"/>
      <c r="F865" s="32">
        <f>F866+F867</f>
        <v>105.6</v>
      </c>
      <c r="G865" s="32">
        <f>G866+G867</f>
        <v>66.5</v>
      </c>
    </row>
    <row r="866" spans="1:7" ht="47.25" x14ac:dyDescent="0.25">
      <c r="A866" s="16" t="s">
        <v>18</v>
      </c>
      <c r="B866" s="5" t="s">
        <v>562</v>
      </c>
      <c r="C866" s="5" t="s">
        <v>365</v>
      </c>
      <c r="D866" s="5" t="s">
        <v>658</v>
      </c>
      <c r="E866" s="5">
        <v>200</v>
      </c>
      <c r="F866" s="10">
        <v>0.6</v>
      </c>
      <c r="G866" s="11">
        <v>0.6</v>
      </c>
    </row>
    <row r="867" spans="1:7" ht="31.5" x14ac:dyDescent="0.25">
      <c r="A867" s="16" t="s">
        <v>26</v>
      </c>
      <c r="B867" s="5" t="s">
        <v>562</v>
      </c>
      <c r="C867" s="5" t="s">
        <v>365</v>
      </c>
      <c r="D867" s="5" t="s">
        <v>658</v>
      </c>
      <c r="E867" s="5">
        <v>300</v>
      </c>
      <c r="F867" s="10">
        <v>105</v>
      </c>
      <c r="G867" s="11">
        <v>65.900000000000006</v>
      </c>
    </row>
    <row r="868" spans="1:7" ht="110.25" x14ac:dyDescent="0.25">
      <c r="A868" s="51" t="s">
        <v>659</v>
      </c>
      <c r="B868" s="5" t="s">
        <v>562</v>
      </c>
      <c r="C868" s="5" t="s">
        <v>365</v>
      </c>
      <c r="D868" s="5" t="s">
        <v>660</v>
      </c>
      <c r="E868" s="5"/>
      <c r="F868" s="32">
        <f>F869+F870</f>
        <v>52018.5</v>
      </c>
      <c r="G868" s="32">
        <f>G869+G870</f>
        <v>51655.199999999997</v>
      </c>
    </row>
    <row r="869" spans="1:7" ht="47.25" x14ac:dyDescent="0.25">
      <c r="A869" s="16" t="s">
        <v>18</v>
      </c>
      <c r="B869" s="5" t="s">
        <v>562</v>
      </c>
      <c r="C869" s="5" t="s">
        <v>365</v>
      </c>
      <c r="D869" s="5" t="s">
        <v>660</v>
      </c>
      <c r="E869" s="5">
        <v>200</v>
      </c>
      <c r="F869" s="10">
        <v>384.2</v>
      </c>
      <c r="G869" s="11">
        <v>384.2</v>
      </c>
    </row>
    <row r="870" spans="1:7" ht="31.5" x14ac:dyDescent="0.25">
      <c r="A870" s="16" t="s">
        <v>26</v>
      </c>
      <c r="B870" s="5" t="s">
        <v>562</v>
      </c>
      <c r="C870" s="5" t="s">
        <v>365</v>
      </c>
      <c r="D870" s="5" t="s">
        <v>660</v>
      </c>
      <c r="E870" s="5">
        <v>300</v>
      </c>
      <c r="F870" s="10">
        <v>51634.3</v>
      </c>
      <c r="G870" s="11">
        <v>51271</v>
      </c>
    </row>
    <row r="871" spans="1:7" x14ac:dyDescent="0.25">
      <c r="A871" s="12" t="s">
        <v>371</v>
      </c>
      <c r="B871" s="5" t="s">
        <v>562</v>
      </c>
      <c r="C871" s="5" t="s">
        <v>372</v>
      </c>
      <c r="D871" s="5"/>
      <c r="E871" s="5"/>
      <c r="F871" s="10">
        <f>F872+F878</f>
        <v>294417.40000000002</v>
      </c>
      <c r="G871" s="32">
        <f>G872+G878</f>
        <v>294417.40000000002</v>
      </c>
    </row>
    <row r="872" spans="1:7" x14ac:dyDescent="0.25">
      <c r="A872" s="12" t="s">
        <v>381</v>
      </c>
      <c r="B872" s="5" t="s">
        <v>562</v>
      </c>
      <c r="C872" s="5" t="s">
        <v>382</v>
      </c>
      <c r="D872" s="17"/>
      <c r="E872" s="17"/>
      <c r="F872" s="10">
        <v>0</v>
      </c>
      <c r="G872" s="10">
        <v>0</v>
      </c>
    </row>
    <row r="873" spans="1:7" ht="47.25" x14ac:dyDescent="0.25">
      <c r="A873" s="12" t="s">
        <v>375</v>
      </c>
      <c r="B873" s="5" t="s">
        <v>562</v>
      </c>
      <c r="C873" s="5" t="s">
        <v>382</v>
      </c>
      <c r="D873" s="17" t="s">
        <v>376</v>
      </c>
      <c r="E873" s="17"/>
      <c r="F873" s="10">
        <v>0</v>
      </c>
      <c r="G873" s="10">
        <v>0</v>
      </c>
    </row>
    <row r="874" spans="1:7" ht="31.5" x14ac:dyDescent="0.25">
      <c r="A874" s="12" t="s">
        <v>89</v>
      </c>
      <c r="B874" s="5" t="s">
        <v>562</v>
      </c>
      <c r="C874" s="5" t="s">
        <v>382</v>
      </c>
      <c r="D874" s="17" t="s">
        <v>383</v>
      </c>
      <c r="E874" s="17"/>
      <c r="F874" s="32">
        <v>0</v>
      </c>
      <c r="G874" s="32">
        <v>0</v>
      </c>
    </row>
    <row r="875" spans="1:7" ht="63" x14ac:dyDescent="0.25">
      <c r="A875" s="12" t="s">
        <v>675</v>
      </c>
      <c r="B875" s="5" t="s">
        <v>562</v>
      </c>
      <c r="C875" s="5" t="s">
        <v>382</v>
      </c>
      <c r="D875" s="5" t="s">
        <v>388</v>
      </c>
      <c r="E875" s="5"/>
      <c r="F875" s="32">
        <v>0</v>
      </c>
      <c r="G875" s="32">
        <v>0</v>
      </c>
    </row>
    <row r="876" spans="1:7" ht="31.5" x14ac:dyDescent="0.25">
      <c r="A876" s="12" t="s">
        <v>676</v>
      </c>
      <c r="B876" s="5" t="s">
        <v>562</v>
      </c>
      <c r="C876" s="5" t="s">
        <v>382</v>
      </c>
      <c r="D876" s="5" t="s">
        <v>677</v>
      </c>
      <c r="E876" s="5"/>
      <c r="F876" s="32">
        <v>0</v>
      </c>
      <c r="G876" s="32">
        <v>0</v>
      </c>
    </row>
    <row r="877" spans="1:7" ht="47.25" x14ac:dyDescent="0.25">
      <c r="A877" s="12" t="s">
        <v>55</v>
      </c>
      <c r="B877" s="5" t="s">
        <v>562</v>
      </c>
      <c r="C877" s="5" t="s">
        <v>382</v>
      </c>
      <c r="D877" s="5" t="s">
        <v>677</v>
      </c>
      <c r="E877" s="5">
        <v>600</v>
      </c>
      <c r="F877" s="32">
        <v>0</v>
      </c>
      <c r="G877" s="32">
        <v>0</v>
      </c>
    </row>
    <row r="878" spans="1:7" x14ac:dyDescent="0.25">
      <c r="A878" s="12" t="s">
        <v>397</v>
      </c>
      <c r="B878" s="5" t="s">
        <v>562</v>
      </c>
      <c r="C878" s="5" t="s">
        <v>398</v>
      </c>
      <c r="D878" s="5"/>
      <c r="E878" s="5"/>
      <c r="F878" s="32">
        <f>F879+F887</f>
        <v>294417.40000000002</v>
      </c>
      <c r="G878" s="32">
        <f>G879+G887</f>
        <v>294417.40000000002</v>
      </c>
    </row>
    <row r="879" spans="1:7" ht="31.5" x14ac:dyDescent="0.25">
      <c r="A879" s="16" t="s">
        <v>565</v>
      </c>
      <c r="B879" s="5" t="s">
        <v>562</v>
      </c>
      <c r="C879" s="5" t="s">
        <v>398</v>
      </c>
      <c r="D879" s="5" t="s">
        <v>566</v>
      </c>
      <c r="E879" s="5"/>
      <c r="F879" s="32">
        <f>F880</f>
        <v>293497.5</v>
      </c>
      <c r="G879" s="32">
        <f>G880</f>
        <v>293497.5</v>
      </c>
    </row>
    <row r="880" spans="1:7" x14ac:dyDescent="0.25">
      <c r="A880" s="16" t="s">
        <v>91</v>
      </c>
      <c r="B880" s="5" t="s">
        <v>562</v>
      </c>
      <c r="C880" s="5" t="s">
        <v>398</v>
      </c>
      <c r="D880" s="5" t="s">
        <v>574</v>
      </c>
      <c r="E880" s="5"/>
      <c r="F880" s="32">
        <f>F881+F884</f>
        <v>293497.5</v>
      </c>
      <c r="G880" s="32">
        <f>G881+G884</f>
        <v>293497.5</v>
      </c>
    </row>
    <row r="881" spans="1:7" ht="63" x14ac:dyDescent="0.25">
      <c r="A881" s="13" t="s">
        <v>575</v>
      </c>
      <c r="B881" s="5" t="s">
        <v>562</v>
      </c>
      <c r="C881" s="5" t="s">
        <v>398</v>
      </c>
      <c r="D881" s="5" t="s">
        <v>576</v>
      </c>
      <c r="E881" s="5"/>
      <c r="F881" s="32">
        <f t="shared" ref="F881:G882" si="60">F882</f>
        <v>293458.40000000002</v>
      </c>
      <c r="G881" s="32">
        <f t="shared" si="60"/>
        <v>293458.40000000002</v>
      </c>
    </row>
    <row r="882" spans="1:7" ht="47.25" x14ac:dyDescent="0.25">
      <c r="A882" s="26" t="s">
        <v>56</v>
      </c>
      <c r="B882" s="5" t="s">
        <v>562</v>
      </c>
      <c r="C882" s="5" t="s">
        <v>398</v>
      </c>
      <c r="D882" s="5" t="s">
        <v>577</v>
      </c>
      <c r="E882" s="5"/>
      <c r="F882" s="32">
        <f t="shared" si="60"/>
        <v>293458.40000000002</v>
      </c>
      <c r="G882" s="32">
        <f t="shared" si="60"/>
        <v>293458.40000000002</v>
      </c>
    </row>
    <row r="883" spans="1:7" ht="49.5" customHeight="1" x14ac:dyDescent="0.25">
      <c r="A883" s="12" t="s">
        <v>55</v>
      </c>
      <c r="B883" s="5" t="s">
        <v>562</v>
      </c>
      <c r="C883" s="5" t="s">
        <v>398</v>
      </c>
      <c r="D883" s="5" t="s">
        <v>577</v>
      </c>
      <c r="E883" s="5">
        <v>600</v>
      </c>
      <c r="F883" s="10">
        <v>293458.40000000002</v>
      </c>
      <c r="G883" s="11">
        <v>293458.40000000002</v>
      </c>
    </row>
    <row r="884" spans="1:7" ht="63" x14ac:dyDescent="0.25">
      <c r="A884" s="51" t="s">
        <v>582</v>
      </c>
      <c r="B884" s="5" t="s">
        <v>562</v>
      </c>
      <c r="C884" s="5" t="s">
        <v>398</v>
      </c>
      <c r="D884" s="5" t="s">
        <v>583</v>
      </c>
      <c r="E884" s="5"/>
      <c r="F884" s="32">
        <f t="shared" ref="F884:G884" si="61">F885</f>
        <v>39.1</v>
      </c>
      <c r="G884" s="32">
        <f t="shared" si="61"/>
        <v>39.1</v>
      </c>
    </row>
    <row r="885" spans="1:7" ht="31.5" x14ac:dyDescent="0.25">
      <c r="A885" s="26" t="s">
        <v>584</v>
      </c>
      <c r="B885" s="5" t="s">
        <v>562</v>
      </c>
      <c r="C885" s="5" t="s">
        <v>398</v>
      </c>
      <c r="D885" s="23" t="s">
        <v>585</v>
      </c>
      <c r="E885" s="5"/>
      <c r="F885" s="32">
        <f>F886</f>
        <v>39.1</v>
      </c>
      <c r="G885" s="32">
        <f>G886</f>
        <v>39.1</v>
      </c>
    </row>
    <row r="886" spans="1:7" ht="47.25" x14ac:dyDescent="0.25">
      <c r="A886" s="16" t="s">
        <v>55</v>
      </c>
      <c r="B886" s="5" t="s">
        <v>562</v>
      </c>
      <c r="C886" s="5" t="s">
        <v>398</v>
      </c>
      <c r="D886" s="23" t="s">
        <v>585</v>
      </c>
      <c r="E886" s="5">
        <v>600</v>
      </c>
      <c r="F886" s="32">
        <v>39.1</v>
      </c>
      <c r="G886" s="32">
        <v>39.1</v>
      </c>
    </row>
    <row r="887" spans="1:7" ht="47.25" x14ac:dyDescent="0.25">
      <c r="A887" s="12" t="s">
        <v>375</v>
      </c>
      <c r="B887" s="5" t="s">
        <v>562</v>
      </c>
      <c r="C887" s="5" t="s">
        <v>398</v>
      </c>
      <c r="D887" s="5" t="s">
        <v>376</v>
      </c>
      <c r="E887" s="5"/>
      <c r="F887" s="32">
        <f t="shared" ref="F887:G890" si="62">F888</f>
        <v>919.9</v>
      </c>
      <c r="G887" s="32">
        <f t="shared" si="62"/>
        <v>919.9</v>
      </c>
    </row>
    <row r="888" spans="1:7" ht="31.5" x14ac:dyDescent="0.25">
      <c r="A888" s="12" t="s">
        <v>89</v>
      </c>
      <c r="B888" s="5" t="s">
        <v>562</v>
      </c>
      <c r="C888" s="5" t="s">
        <v>398</v>
      </c>
      <c r="D888" s="5" t="s">
        <v>383</v>
      </c>
      <c r="E888" s="5"/>
      <c r="F888" s="32">
        <f t="shared" si="62"/>
        <v>919.9</v>
      </c>
      <c r="G888" s="32">
        <f t="shared" si="62"/>
        <v>919.9</v>
      </c>
    </row>
    <row r="889" spans="1:7" ht="63" x14ac:dyDescent="0.25">
      <c r="A889" s="12" t="s">
        <v>849</v>
      </c>
      <c r="B889" s="5" t="s">
        <v>562</v>
      </c>
      <c r="C889" s="5" t="s">
        <v>398</v>
      </c>
      <c r="D889" s="5" t="s">
        <v>399</v>
      </c>
      <c r="E889" s="5"/>
      <c r="F889" s="32">
        <f t="shared" si="62"/>
        <v>919.9</v>
      </c>
      <c r="G889" s="32">
        <f t="shared" si="62"/>
        <v>919.9</v>
      </c>
    </row>
    <row r="890" spans="1:7" ht="78.75" x14ac:dyDescent="0.25">
      <c r="A890" s="12" t="s">
        <v>334</v>
      </c>
      <c r="B890" s="5" t="s">
        <v>562</v>
      </c>
      <c r="C890" s="5" t="s">
        <v>398</v>
      </c>
      <c r="D890" s="23" t="s">
        <v>400</v>
      </c>
      <c r="E890" s="5"/>
      <c r="F890" s="32">
        <f t="shared" si="62"/>
        <v>919.9</v>
      </c>
      <c r="G890" s="32">
        <f t="shared" si="62"/>
        <v>919.9</v>
      </c>
    </row>
    <row r="891" spans="1:7" ht="47.25" x14ac:dyDescent="0.25">
      <c r="A891" s="12" t="s">
        <v>55</v>
      </c>
      <c r="B891" s="5" t="s">
        <v>562</v>
      </c>
      <c r="C891" s="5" t="s">
        <v>398</v>
      </c>
      <c r="D891" s="23" t="s">
        <v>400</v>
      </c>
      <c r="E891" s="5" t="s">
        <v>69</v>
      </c>
      <c r="F891" s="10">
        <v>919.9</v>
      </c>
      <c r="G891" s="10">
        <v>919.9</v>
      </c>
    </row>
    <row r="892" spans="1:7" s="65" customFormat="1" ht="31.5" x14ac:dyDescent="0.25">
      <c r="A892" s="25" t="s">
        <v>678</v>
      </c>
      <c r="B892" s="6" t="s">
        <v>679</v>
      </c>
      <c r="C892" s="6" t="s">
        <v>31</v>
      </c>
      <c r="D892" s="6"/>
      <c r="E892" s="6"/>
      <c r="F892" s="8">
        <f>F893+F904+F911</f>
        <v>1031696.9</v>
      </c>
      <c r="G892" s="8">
        <f>G893+G904+G911</f>
        <v>1031694.5</v>
      </c>
    </row>
    <row r="893" spans="1:7" s="65" customFormat="1" x14ac:dyDescent="0.25">
      <c r="A893" s="16" t="s">
        <v>191</v>
      </c>
      <c r="B893" s="5" t="s">
        <v>679</v>
      </c>
      <c r="C893" s="5" t="s">
        <v>192</v>
      </c>
      <c r="D893" s="5"/>
      <c r="E893" s="5"/>
      <c r="F893" s="10">
        <f>F895</f>
        <v>1393.5</v>
      </c>
      <c r="G893" s="11">
        <f>G895</f>
        <v>1391.1</v>
      </c>
    </row>
    <row r="894" spans="1:7" s="65" customFormat="1" x14ac:dyDescent="0.25">
      <c r="A894" s="13" t="s">
        <v>287</v>
      </c>
      <c r="B894" s="5" t="s">
        <v>679</v>
      </c>
      <c r="C894" s="5" t="s">
        <v>288</v>
      </c>
      <c r="D894" s="5"/>
      <c r="E894" s="5"/>
      <c r="F894" s="10">
        <f t="shared" ref="F894:G894" si="63">F895</f>
        <v>1393.5</v>
      </c>
      <c r="G894" s="10">
        <f t="shared" si="63"/>
        <v>1391.1</v>
      </c>
    </row>
    <row r="895" spans="1:7" s="65" customFormat="1" ht="57" customHeight="1" x14ac:dyDescent="0.25">
      <c r="A895" s="16" t="s">
        <v>289</v>
      </c>
      <c r="B895" s="5" t="s">
        <v>679</v>
      </c>
      <c r="C895" s="5" t="s">
        <v>288</v>
      </c>
      <c r="D895" s="5" t="s">
        <v>290</v>
      </c>
      <c r="E895" s="5"/>
      <c r="F895" s="10">
        <f>F896+F900</f>
        <v>1393.5</v>
      </c>
      <c r="G895" s="10">
        <f t="shared" ref="G895" si="64">G900+G896</f>
        <v>1391.1</v>
      </c>
    </row>
    <row r="896" spans="1:7" s="65" customFormat="1" ht="31.5" x14ac:dyDescent="0.25">
      <c r="A896" s="50" t="s">
        <v>89</v>
      </c>
      <c r="B896" s="5" t="s">
        <v>679</v>
      </c>
      <c r="C896" s="5" t="s">
        <v>288</v>
      </c>
      <c r="D896" s="5" t="s">
        <v>295</v>
      </c>
      <c r="E896" s="5"/>
      <c r="F896" s="10">
        <f t="shared" ref="F896:G896" si="65">F897</f>
        <v>1147</v>
      </c>
      <c r="G896" s="10">
        <f t="shared" si="65"/>
        <v>1147</v>
      </c>
    </row>
    <row r="897" spans="1:7" s="65" customFormat="1" ht="63" x14ac:dyDescent="0.25">
      <c r="A897" s="55" t="s">
        <v>296</v>
      </c>
      <c r="B897" s="5" t="s">
        <v>679</v>
      </c>
      <c r="C897" s="5" t="s">
        <v>288</v>
      </c>
      <c r="D897" s="5" t="s">
        <v>297</v>
      </c>
      <c r="E897" s="5"/>
      <c r="F897" s="10">
        <f t="shared" ref="F897:G897" si="66">F898</f>
        <v>1147</v>
      </c>
      <c r="G897" s="10">
        <f t="shared" si="66"/>
        <v>1147</v>
      </c>
    </row>
    <row r="898" spans="1:7" s="65" customFormat="1" ht="35.25" customHeight="1" x14ac:dyDescent="0.25">
      <c r="A898" s="16" t="s">
        <v>309</v>
      </c>
      <c r="B898" s="5" t="s">
        <v>679</v>
      </c>
      <c r="C898" s="5" t="s">
        <v>288</v>
      </c>
      <c r="D898" s="5" t="s">
        <v>310</v>
      </c>
      <c r="E898" s="5"/>
      <c r="F898" s="10">
        <f t="shared" ref="F898:G898" si="67">F899</f>
        <v>1147</v>
      </c>
      <c r="G898" s="10">
        <f t="shared" si="67"/>
        <v>1147</v>
      </c>
    </row>
    <row r="899" spans="1:7" s="65" customFormat="1" ht="47.25" x14ac:dyDescent="0.25">
      <c r="A899" s="16" t="s">
        <v>55</v>
      </c>
      <c r="B899" s="5" t="s">
        <v>679</v>
      </c>
      <c r="C899" s="5" t="s">
        <v>288</v>
      </c>
      <c r="D899" s="5" t="s">
        <v>310</v>
      </c>
      <c r="E899" s="5" t="s">
        <v>69</v>
      </c>
      <c r="F899" s="10">
        <v>1147</v>
      </c>
      <c r="G899" s="10">
        <v>1147</v>
      </c>
    </row>
    <row r="900" spans="1:7" s="65" customFormat="1" x14ac:dyDescent="0.25">
      <c r="A900" s="16" t="s">
        <v>91</v>
      </c>
      <c r="B900" s="5" t="s">
        <v>679</v>
      </c>
      <c r="C900" s="5" t="s">
        <v>288</v>
      </c>
      <c r="D900" s="5" t="s">
        <v>311</v>
      </c>
      <c r="E900" s="5"/>
      <c r="F900" s="10">
        <f t="shared" ref="F900:G902" si="68">F901</f>
        <v>246.5</v>
      </c>
      <c r="G900" s="11">
        <f t="shared" si="68"/>
        <v>244.1</v>
      </c>
    </row>
    <row r="901" spans="1:7" s="65" customFormat="1" ht="47.25" x14ac:dyDescent="0.25">
      <c r="A901" s="16" t="s">
        <v>312</v>
      </c>
      <c r="B901" s="5" t="s">
        <v>679</v>
      </c>
      <c r="C901" s="5" t="s">
        <v>288</v>
      </c>
      <c r="D901" s="5" t="s">
        <v>313</v>
      </c>
      <c r="E901" s="5"/>
      <c r="F901" s="10">
        <f t="shared" si="68"/>
        <v>246.5</v>
      </c>
      <c r="G901" s="11">
        <f t="shared" si="68"/>
        <v>244.1</v>
      </c>
    </row>
    <row r="902" spans="1:7" s="65" customFormat="1" ht="31.5" x14ac:dyDescent="0.25">
      <c r="A902" s="16" t="s">
        <v>853</v>
      </c>
      <c r="B902" s="5" t="s">
        <v>679</v>
      </c>
      <c r="C902" s="5" t="s">
        <v>288</v>
      </c>
      <c r="D902" s="5" t="s">
        <v>539</v>
      </c>
      <c r="E902" s="5"/>
      <c r="F902" s="10">
        <f t="shared" si="68"/>
        <v>246.5</v>
      </c>
      <c r="G902" s="11">
        <f t="shared" si="68"/>
        <v>244.1</v>
      </c>
    </row>
    <row r="903" spans="1:7" s="65" customFormat="1" ht="47.25" x14ac:dyDescent="0.25">
      <c r="A903" s="16" t="s">
        <v>55</v>
      </c>
      <c r="B903" s="5" t="s">
        <v>679</v>
      </c>
      <c r="C903" s="5" t="s">
        <v>288</v>
      </c>
      <c r="D903" s="5" t="s">
        <v>539</v>
      </c>
      <c r="E903" s="5" t="s">
        <v>69</v>
      </c>
      <c r="F903" s="10">
        <v>246.5</v>
      </c>
      <c r="G903" s="33">
        <v>244.1</v>
      </c>
    </row>
    <row r="904" spans="1:7" x14ac:dyDescent="0.25">
      <c r="A904" s="16" t="s">
        <v>323</v>
      </c>
      <c r="B904" s="5" t="s">
        <v>679</v>
      </c>
      <c r="C904" s="5" t="s">
        <v>324</v>
      </c>
      <c r="D904" s="5"/>
      <c r="E904" s="5"/>
      <c r="F904" s="32">
        <f t="shared" ref="F904:G909" si="69">F905</f>
        <v>218646.1</v>
      </c>
      <c r="G904" s="32">
        <f t="shared" si="69"/>
        <v>218646.1</v>
      </c>
    </row>
    <row r="905" spans="1:7" x14ac:dyDescent="0.25">
      <c r="A905" s="16" t="s">
        <v>639</v>
      </c>
      <c r="B905" s="5" t="s">
        <v>679</v>
      </c>
      <c r="C905" s="5" t="s">
        <v>640</v>
      </c>
      <c r="D905" s="5"/>
      <c r="E905" s="5"/>
      <c r="F905" s="32">
        <f t="shared" si="69"/>
        <v>218646.1</v>
      </c>
      <c r="G905" s="32">
        <f t="shared" si="69"/>
        <v>218646.1</v>
      </c>
    </row>
    <row r="906" spans="1:7" ht="47.25" x14ac:dyDescent="0.25">
      <c r="A906" s="16" t="s">
        <v>347</v>
      </c>
      <c r="B906" s="5" t="s">
        <v>679</v>
      </c>
      <c r="C906" s="5" t="s">
        <v>640</v>
      </c>
      <c r="D906" s="5" t="s">
        <v>348</v>
      </c>
      <c r="E906" s="5"/>
      <c r="F906" s="32">
        <f t="shared" si="69"/>
        <v>218646.1</v>
      </c>
      <c r="G906" s="32">
        <f t="shared" si="69"/>
        <v>218646.1</v>
      </c>
    </row>
    <row r="907" spans="1:7" x14ac:dyDescent="0.25">
      <c r="A907" s="16" t="s">
        <v>91</v>
      </c>
      <c r="B907" s="5" t="s">
        <v>679</v>
      </c>
      <c r="C907" s="5" t="s">
        <v>640</v>
      </c>
      <c r="D907" s="5" t="s">
        <v>680</v>
      </c>
      <c r="E907" s="5"/>
      <c r="F907" s="32">
        <f t="shared" si="69"/>
        <v>218646.1</v>
      </c>
      <c r="G907" s="32">
        <f t="shared" si="69"/>
        <v>218646.1</v>
      </c>
    </row>
    <row r="908" spans="1:7" ht="94.5" x14ac:dyDescent="0.25">
      <c r="A908" s="16" t="s">
        <v>681</v>
      </c>
      <c r="B908" s="5" t="s">
        <v>679</v>
      </c>
      <c r="C908" s="5" t="s">
        <v>640</v>
      </c>
      <c r="D908" s="5" t="s">
        <v>682</v>
      </c>
      <c r="E908" s="5"/>
      <c r="F908" s="32">
        <f t="shared" si="69"/>
        <v>218646.1</v>
      </c>
      <c r="G908" s="32">
        <f t="shared" si="69"/>
        <v>218646.1</v>
      </c>
    </row>
    <row r="909" spans="1:7" ht="47.25" x14ac:dyDescent="0.25">
      <c r="A909" s="16" t="s">
        <v>56</v>
      </c>
      <c r="B909" s="5" t="s">
        <v>679</v>
      </c>
      <c r="C909" s="5" t="s">
        <v>640</v>
      </c>
      <c r="D909" s="5" t="s">
        <v>683</v>
      </c>
      <c r="E909" s="5"/>
      <c r="F909" s="32">
        <f t="shared" si="69"/>
        <v>218646.1</v>
      </c>
      <c r="G909" s="32">
        <f t="shared" si="69"/>
        <v>218646.1</v>
      </c>
    </row>
    <row r="910" spans="1:7" ht="47.25" x14ac:dyDescent="0.25">
      <c r="A910" s="16" t="s">
        <v>55</v>
      </c>
      <c r="B910" s="5" t="s">
        <v>679</v>
      </c>
      <c r="C910" s="5" t="s">
        <v>640</v>
      </c>
      <c r="D910" s="5" t="s">
        <v>683</v>
      </c>
      <c r="E910" s="5" t="s">
        <v>69</v>
      </c>
      <c r="F910" s="10">
        <v>218646.1</v>
      </c>
      <c r="G910" s="10">
        <v>218646.1</v>
      </c>
    </row>
    <row r="911" spans="1:7" x14ac:dyDescent="0.25">
      <c r="A911" s="16" t="s">
        <v>343</v>
      </c>
      <c r="B911" s="5" t="s">
        <v>679</v>
      </c>
      <c r="C911" s="5" t="s">
        <v>344</v>
      </c>
      <c r="D911" s="5"/>
      <c r="E911" s="5"/>
      <c r="F911" s="32">
        <f>F912+F934</f>
        <v>811657.3</v>
      </c>
      <c r="G911" s="32">
        <f>G912+G934</f>
        <v>811657.3</v>
      </c>
    </row>
    <row r="912" spans="1:7" x14ac:dyDescent="0.25">
      <c r="A912" s="16" t="s">
        <v>345</v>
      </c>
      <c r="B912" s="5" t="s">
        <v>679</v>
      </c>
      <c r="C912" s="5" t="s">
        <v>346</v>
      </c>
      <c r="D912" s="5"/>
      <c r="E912" s="5"/>
      <c r="F912" s="32">
        <f>F913</f>
        <v>716076.8</v>
      </c>
      <c r="G912" s="32">
        <f>G913</f>
        <v>716076.8</v>
      </c>
    </row>
    <row r="913" spans="1:7" ht="47.25" x14ac:dyDescent="0.25">
      <c r="A913" s="16" t="s">
        <v>347</v>
      </c>
      <c r="B913" s="5" t="s">
        <v>679</v>
      </c>
      <c r="C913" s="5" t="s">
        <v>346</v>
      </c>
      <c r="D913" s="5" t="s">
        <v>348</v>
      </c>
      <c r="E913" s="5"/>
      <c r="F913" s="32">
        <f>F914+F918+F930</f>
        <v>716076.8</v>
      </c>
      <c r="G913" s="32">
        <f>G914+G918+G930</f>
        <v>716076.8</v>
      </c>
    </row>
    <row r="914" spans="1:7" x14ac:dyDescent="0.25">
      <c r="A914" s="50" t="s">
        <v>102</v>
      </c>
      <c r="B914" s="5" t="s">
        <v>679</v>
      </c>
      <c r="C914" s="5" t="s">
        <v>346</v>
      </c>
      <c r="D914" s="5" t="s">
        <v>684</v>
      </c>
      <c r="E914" s="5"/>
      <c r="F914" s="32">
        <f t="shared" ref="F914:G916" si="70">F915</f>
        <v>8510.6</v>
      </c>
      <c r="G914" s="32">
        <f t="shared" si="70"/>
        <v>8510.6</v>
      </c>
    </row>
    <row r="915" spans="1:7" ht="31.5" x14ac:dyDescent="0.25">
      <c r="A915" s="50" t="s">
        <v>685</v>
      </c>
      <c r="B915" s="5" t="s">
        <v>679</v>
      </c>
      <c r="C915" s="5" t="s">
        <v>346</v>
      </c>
      <c r="D915" s="5" t="s">
        <v>686</v>
      </c>
      <c r="E915" s="5"/>
      <c r="F915" s="32">
        <f t="shared" si="70"/>
        <v>8510.6</v>
      </c>
      <c r="G915" s="32">
        <f t="shared" si="70"/>
        <v>8510.6</v>
      </c>
    </row>
    <row r="916" spans="1:7" ht="31.5" x14ac:dyDescent="0.25">
      <c r="A916" s="50" t="s">
        <v>687</v>
      </c>
      <c r="B916" s="5" t="s">
        <v>679</v>
      </c>
      <c r="C916" s="5" t="s">
        <v>346</v>
      </c>
      <c r="D916" s="5" t="s">
        <v>688</v>
      </c>
      <c r="E916" s="5"/>
      <c r="F916" s="32">
        <f t="shared" si="70"/>
        <v>8510.6</v>
      </c>
      <c r="G916" s="32">
        <f t="shared" si="70"/>
        <v>8510.6</v>
      </c>
    </row>
    <row r="917" spans="1:7" ht="47.25" x14ac:dyDescent="0.25">
      <c r="A917" s="16" t="s">
        <v>55</v>
      </c>
      <c r="B917" s="5" t="s">
        <v>679</v>
      </c>
      <c r="C917" s="5" t="s">
        <v>346</v>
      </c>
      <c r="D917" s="5" t="s">
        <v>688</v>
      </c>
      <c r="E917" s="5" t="s">
        <v>69</v>
      </c>
      <c r="F917" s="10">
        <v>8510.6</v>
      </c>
      <c r="G917" s="11">
        <v>8510.6</v>
      </c>
    </row>
    <row r="918" spans="1:7" ht="31.5" x14ac:dyDescent="0.25">
      <c r="A918" s="16" t="s">
        <v>89</v>
      </c>
      <c r="B918" s="5" t="s">
        <v>679</v>
      </c>
      <c r="C918" s="5" t="s">
        <v>346</v>
      </c>
      <c r="D918" s="5" t="s">
        <v>349</v>
      </c>
      <c r="E918" s="5"/>
      <c r="F918" s="32">
        <f>F919+F925</f>
        <v>305206.2</v>
      </c>
      <c r="G918" s="32">
        <f>G919+G925</f>
        <v>305206.2</v>
      </c>
    </row>
    <row r="919" spans="1:7" ht="47.25" x14ac:dyDescent="0.25">
      <c r="A919" s="51" t="s">
        <v>801</v>
      </c>
      <c r="B919" s="5" t="s">
        <v>679</v>
      </c>
      <c r="C919" s="5" t="s">
        <v>346</v>
      </c>
      <c r="D919" s="5" t="s">
        <v>689</v>
      </c>
      <c r="E919" s="5"/>
      <c r="F919" s="32">
        <f>F920</f>
        <v>2175.9</v>
      </c>
      <c r="G919" s="32">
        <f>G920</f>
        <v>2175.9</v>
      </c>
    </row>
    <row r="920" spans="1:7" ht="47.25" x14ac:dyDescent="0.25">
      <c r="A920" s="16" t="s">
        <v>690</v>
      </c>
      <c r="B920" s="5" t="s">
        <v>679</v>
      </c>
      <c r="C920" s="5" t="s">
        <v>346</v>
      </c>
      <c r="D920" s="5" t="s">
        <v>815</v>
      </c>
      <c r="E920" s="5"/>
      <c r="F920" s="32">
        <f>F921+F923</f>
        <v>2175.9</v>
      </c>
      <c r="G920" s="32">
        <f>G921+G923</f>
        <v>2175.9</v>
      </c>
    </row>
    <row r="921" spans="1:7" ht="94.5" x14ac:dyDescent="0.25">
      <c r="A921" s="16" t="s">
        <v>691</v>
      </c>
      <c r="B921" s="5" t="s">
        <v>679</v>
      </c>
      <c r="C921" s="5" t="s">
        <v>346</v>
      </c>
      <c r="D921" s="5" t="s">
        <v>814</v>
      </c>
      <c r="E921" s="5"/>
      <c r="F921" s="32">
        <f>F922</f>
        <v>699.4</v>
      </c>
      <c r="G921" s="32">
        <f>G922</f>
        <v>699.4</v>
      </c>
    </row>
    <row r="922" spans="1:7" ht="47.25" x14ac:dyDescent="0.25">
      <c r="A922" s="16" t="s">
        <v>55</v>
      </c>
      <c r="B922" s="5" t="s">
        <v>679</v>
      </c>
      <c r="C922" s="5" t="s">
        <v>346</v>
      </c>
      <c r="D922" s="5" t="s">
        <v>814</v>
      </c>
      <c r="E922" s="5" t="s">
        <v>69</v>
      </c>
      <c r="F922" s="10">
        <v>699.4</v>
      </c>
      <c r="G922" s="11">
        <v>699.4</v>
      </c>
    </row>
    <row r="923" spans="1:7" ht="78.75" x14ac:dyDescent="0.25">
      <c r="A923" s="16" t="s">
        <v>692</v>
      </c>
      <c r="B923" s="5" t="s">
        <v>679</v>
      </c>
      <c r="C923" s="5" t="s">
        <v>346</v>
      </c>
      <c r="D923" s="5" t="s">
        <v>816</v>
      </c>
      <c r="E923" s="5"/>
      <c r="F923" s="32">
        <f>F924</f>
        <v>1476.5</v>
      </c>
      <c r="G923" s="32">
        <f>G924</f>
        <v>1476.5</v>
      </c>
    </row>
    <row r="924" spans="1:7" ht="47.25" x14ac:dyDescent="0.25">
      <c r="A924" s="16" t="s">
        <v>55</v>
      </c>
      <c r="B924" s="5" t="s">
        <v>679</v>
      </c>
      <c r="C924" s="5" t="s">
        <v>346</v>
      </c>
      <c r="D924" s="5" t="s">
        <v>816</v>
      </c>
      <c r="E924" s="5" t="s">
        <v>69</v>
      </c>
      <c r="F924" s="10">
        <v>1476.5</v>
      </c>
      <c r="G924" s="11">
        <v>1476.5</v>
      </c>
    </row>
    <row r="925" spans="1:7" ht="47.25" x14ac:dyDescent="0.25">
      <c r="A925" s="16" t="s">
        <v>350</v>
      </c>
      <c r="B925" s="5" t="s">
        <v>679</v>
      </c>
      <c r="C925" s="5" t="s">
        <v>346</v>
      </c>
      <c r="D925" s="5" t="s">
        <v>351</v>
      </c>
      <c r="E925" s="5"/>
      <c r="F925" s="10">
        <f>F928+F926</f>
        <v>303030.3</v>
      </c>
      <c r="G925" s="10">
        <f>G928+G926</f>
        <v>303030.3</v>
      </c>
    </row>
    <row r="926" spans="1:7" ht="94.5" x14ac:dyDescent="0.25">
      <c r="A926" s="16" t="s">
        <v>775</v>
      </c>
      <c r="B926" s="5" t="s">
        <v>679</v>
      </c>
      <c r="C926" s="5" t="s">
        <v>346</v>
      </c>
      <c r="D926" s="5" t="s">
        <v>776</v>
      </c>
      <c r="E926" s="5"/>
      <c r="F926" s="10">
        <f t="shared" ref="F926:G926" si="71">F927</f>
        <v>300000</v>
      </c>
      <c r="G926" s="10">
        <f t="shared" si="71"/>
        <v>300000</v>
      </c>
    </row>
    <row r="927" spans="1:7" x14ac:dyDescent="0.25">
      <c r="A927" s="26" t="s">
        <v>39</v>
      </c>
      <c r="B927" s="5" t="s">
        <v>679</v>
      </c>
      <c r="C927" s="5" t="s">
        <v>346</v>
      </c>
      <c r="D927" s="5" t="s">
        <v>776</v>
      </c>
      <c r="E927" s="5" t="s">
        <v>171</v>
      </c>
      <c r="F927" s="10">
        <v>300000</v>
      </c>
      <c r="G927" s="10">
        <v>300000</v>
      </c>
    </row>
    <row r="928" spans="1:7" ht="94.5" x14ac:dyDescent="0.25">
      <c r="A928" s="16" t="s">
        <v>775</v>
      </c>
      <c r="B928" s="5" t="s">
        <v>679</v>
      </c>
      <c r="C928" s="5" t="s">
        <v>346</v>
      </c>
      <c r="D928" s="5" t="s">
        <v>774</v>
      </c>
      <c r="E928" s="5"/>
      <c r="F928" s="10">
        <f t="shared" ref="F928:G928" si="72">F929</f>
        <v>3030.3</v>
      </c>
      <c r="G928" s="10">
        <f t="shared" si="72"/>
        <v>3030.3</v>
      </c>
    </row>
    <row r="929" spans="1:7" x14ac:dyDescent="0.25">
      <c r="A929" s="26" t="s">
        <v>39</v>
      </c>
      <c r="B929" s="5" t="s">
        <v>679</v>
      </c>
      <c r="C929" s="5" t="s">
        <v>346</v>
      </c>
      <c r="D929" s="5" t="s">
        <v>774</v>
      </c>
      <c r="E929" s="5" t="s">
        <v>171</v>
      </c>
      <c r="F929" s="10">
        <v>3030.3</v>
      </c>
      <c r="G929" s="10">
        <v>3030.3</v>
      </c>
    </row>
    <row r="930" spans="1:7" x14ac:dyDescent="0.25">
      <c r="A930" s="16" t="s">
        <v>91</v>
      </c>
      <c r="B930" s="5" t="s">
        <v>679</v>
      </c>
      <c r="C930" s="5" t="s">
        <v>346</v>
      </c>
      <c r="D930" s="5" t="s">
        <v>680</v>
      </c>
      <c r="E930" s="5"/>
      <c r="F930" s="32">
        <f t="shared" ref="F930:G932" si="73">F931</f>
        <v>402360</v>
      </c>
      <c r="G930" s="32">
        <f t="shared" si="73"/>
        <v>402360</v>
      </c>
    </row>
    <row r="931" spans="1:7" ht="94.5" x14ac:dyDescent="0.25">
      <c r="A931" s="16" t="s">
        <v>681</v>
      </c>
      <c r="B931" s="5" t="s">
        <v>679</v>
      </c>
      <c r="C931" s="5" t="s">
        <v>346</v>
      </c>
      <c r="D931" s="5" t="s">
        <v>682</v>
      </c>
      <c r="E931" s="5"/>
      <c r="F931" s="32">
        <f t="shared" si="73"/>
        <v>402360</v>
      </c>
      <c r="G931" s="32">
        <f t="shared" si="73"/>
        <v>402360</v>
      </c>
    </row>
    <row r="932" spans="1:7" ht="47.25" x14ac:dyDescent="0.25">
      <c r="A932" s="16" t="s">
        <v>56</v>
      </c>
      <c r="B932" s="5" t="s">
        <v>679</v>
      </c>
      <c r="C932" s="5" t="s">
        <v>346</v>
      </c>
      <c r="D932" s="5" t="s">
        <v>683</v>
      </c>
      <c r="E932" s="5"/>
      <c r="F932" s="32">
        <f t="shared" si="73"/>
        <v>402360</v>
      </c>
      <c r="G932" s="32">
        <f t="shared" si="73"/>
        <v>402360</v>
      </c>
    </row>
    <row r="933" spans="1:7" ht="47.25" x14ac:dyDescent="0.25">
      <c r="A933" s="16" t="s">
        <v>55</v>
      </c>
      <c r="B933" s="5" t="s">
        <v>679</v>
      </c>
      <c r="C933" s="5" t="s">
        <v>346</v>
      </c>
      <c r="D933" s="5" t="s">
        <v>683</v>
      </c>
      <c r="E933" s="5" t="s">
        <v>69</v>
      </c>
      <c r="F933" s="10">
        <v>402360</v>
      </c>
      <c r="G933" s="10">
        <v>402360</v>
      </c>
    </row>
    <row r="934" spans="1:7" ht="31.5" x14ac:dyDescent="0.25">
      <c r="A934" s="16" t="s">
        <v>693</v>
      </c>
      <c r="B934" s="5" t="s">
        <v>679</v>
      </c>
      <c r="C934" s="5" t="s">
        <v>694</v>
      </c>
      <c r="D934" s="5"/>
      <c r="E934" s="5"/>
      <c r="F934" s="32">
        <f>F935</f>
        <v>95580.500000000015</v>
      </c>
      <c r="G934" s="32">
        <f>G935</f>
        <v>95580.500000000015</v>
      </c>
    </row>
    <row r="935" spans="1:7" ht="47.25" x14ac:dyDescent="0.25">
      <c r="A935" s="16" t="s">
        <v>347</v>
      </c>
      <c r="B935" s="5" t="s">
        <v>679</v>
      </c>
      <c r="C935" s="5" t="s">
        <v>694</v>
      </c>
      <c r="D935" s="5" t="s">
        <v>348</v>
      </c>
      <c r="E935" s="5"/>
      <c r="F935" s="32">
        <f>F936+F940</f>
        <v>95580.500000000015</v>
      </c>
      <c r="G935" s="32">
        <f>G936+G940</f>
        <v>95580.500000000015</v>
      </c>
    </row>
    <row r="936" spans="1:7" ht="31.5" x14ac:dyDescent="0.25">
      <c r="A936" s="16" t="s">
        <v>89</v>
      </c>
      <c r="B936" s="5" t="s">
        <v>679</v>
      </c>
      <c r="C936" s="5" t="s">
        <v>694</v>
      </c>
      <c r="D936" s="5" t="s">
        <v>349</v>
      </c>
      <c r="E936" s="5"/>
      <c r="F936" s="32">
        <f t="shared" ref="F936:G937" si="74">F937</f>
        <v>1576</v>
      </c>
      <c r="G936" s="32">
        <f t="shared" si="74"/>
        <v>1576</v>
      </c>
    </row>
    <row r="937" spans="1:7" ht="47.25" x14ac:dyDescent="0.25">
      <c r="A937" s="16" t="s">
        <v>695</v>
      </c>
      <c r="B937" s="5" t="s">
        <v>679</v>
      </c>
      <c r="C937" s="5" t="s">
        <v>694</v>
      </c>
      <c r="D937" s="5" t="s">
        <v>696</v>
      </c>
      <c r="E937" s="5"/>
      <c r="F937" s="32">
        <f t="shared" si="74"/>
        <v>1576</v>
      </c>
      <c r="G937" s="32">
        <f t="shared" si="74"/>
        <v>1576</v>
      </c>
    </row>
    <row r="938" spans="1:7" ht="141.75" x14ac:dyDescent="0.25">
      <c r="A938" s="16" t="s">
        <v>697</v>
      </c>
      <c r="B938" s="5" t="s">
        <v>679</v>
      </c>
      <c r="C938" s="5" t="s">
        <v>694</v>
      </c>
      <c r="D938" s="5" t="s">
        <v>698</v>
      </c>
      <c r="E938" s="5"/>
      <c r="F938" s="32">
        <f t="shared" ref="F938:G938" si="75">F939</f>
        <v>1576</v>
      </c>
      <c r="G938" s="32">
        <f t="shared" si="75"/>
        <v>1576</v>
      </c>
    </row>
    <row r="939" spans="1:7" ht="47.25" x14ac:dyDescent="0.25">
      <c r="A939" s="16" t="s">
        <v>55</v>
      </c>
      <c r="B939" s="5" t="s">
        <v>679</v>
      </c>
      <c r="C939" s="5" t="s">
        <v>694</v>
      </c>
      <c r="D939" s="5" t="s">
        <v>698</v>
      </c>
      <c r="E939" s="5">
        <v>600</v>
      </c>
      <c r="F939" s="10">
        <v>1576</v>
      </c>
      <c r="G939" s="10">
        <v>1576</v>
      </c>
    </row>
    <row r="940" spans="1:7" x14ac:dyDescent="0.25">
      <c r="A940" s="16" t="s">
        <v>91</v>
      </c>
      <c r="B940" s="5" t="s">
        <v>679</v>
      </c>
      <c r="C940" s="5" t="s">
        <v>694</v>
      </c>
      <c r="D940" s="5" t="s">
        <v>680</v>
      </c>
      <c r="E940" s="5"/>
      <c r="F940" s="32">
        <f>F941+F947+F952</f>
        <v>94004.500000000015</v>
      </c>
      <c r="G940" s="32">
        <f>G941+G947+G952</f>
        <v>94004.500000000015</v>
      </c>
    </row>
    <row r="941" spans="1:7" ht="94.5" x14ac:dyDescent="0.25">
      <c r="A941" s="16" t="s">
        <v>681</v>
      </c>
      <c r="B941" s="5" t="s">
        <v>679</v>
      </c>
      <c r="C941" s="5" t="s">
        <v>694</v>
      </c>
      <c r="D941" s="5" t="s">
        <v>682</v>
      </c>
      <c r="E941" s="5"/>
      <c r="F941" s="32">
        <f>F942+F945</f>
        <v>90833.8</v>
      </c>
      <c r="G941" s="32">
        <f>G942+G945</f>
        <v>90833.8</v>
      </c>
    </row>
    <row r="942" spans="1:7" ht="47.25" x14ac:dyDescent="0.25">
      <c r="A942" s="16" t="s">
        <v>37</v>
      </c>
      <c r="B942" s="5" t="s">
        <v>679</v>
      </c>
      <c r="C942" s="5" t="s">
        <v>694</v>
      </c>
      <c r="D942" s="5" t="s">
        <v>699</v>
      </c>
      <c r="E942" s="5"/>
      <c r="F942" s="32">
        <f>F943+F944</f>
        <v>15363.300000000001</v>
      </c>
      <c r="G942" s="32">
        <f>G943+G944</f>
        <v>15363.300000000001</v>
      </c>
    </row>
    <row r="943" spans="1:7" ht="94.5" x14ac:dyDescent="0.25">
      <c r="A943" s="16" t="s">
        <v>322</v>
      </c>
      <c r="B943" s="5" t="s">
        <v>679</v>
      </c>
      <c r="C943" s="5" t="s">
        <v>694</v>
      </c>
      <c r="D943" s="5" t="s">
        <v>699</v>
      </c>
      <c r="E943" s="5" t="s">
        <v>46</v>
      </c>
      <c r="F943" s="10">
        <v>14617.1</v>
      </c>
      <c r="G943" s="10">
        <v>14617.1</v>
      </c>
    </row>
    <row r="944" spans="1:7" ht="47.25" x14ac:dyDescent="0.25">
      <c r="A944" s="16" t="s">
        <v>18</v>
      </c>
      <c r="B944" s="5" t="s">
        <v>679</v>
      </c>
      <c r="C944" s="5" t="s">
        <v>694</v>
      </c>
      <c r="D944" s="5" t="s">
        <v>699</v>
      </c>
      <c r="E944" s="5" t="s">
        <v>47</v>
      </c>
      <c r="F944" s="10">
        <v>746.2</v>
      </c>
      <c r="G944" s="10">
        <v>746.2</v>
      </c>
    </row>
    <row r="945" spans="1:7" ht="47.25" x14ac:dyDescent="0.25">
      <c r="A945" s="16" t="s">
        <v>56</v>
      </c>
      <c r="B945" s="5" t="s">
        <v>679</v>
      </c>
      <c r="C945" s="5" t="s">
        <v>694</v>
      </c>
      <c r="D945" s="5" t="s">
        <v>683</v>
      </c>
      <c r="E945" s="5"/>
      <c r="F945" s="32">
        <f>F946</f>
        <v>75470.5</v>
      </c>
      <c r="G945" s="32">
        <f>G946</f>
        <v>75470.5</v>
      </c>
    </row>
    <row r="946" spans="1:7" ht="47.25" x14ac:dyDescent="0.25">
      <c r="A946" s="16" t="s">
        <v>55</v>
      </c>
      <c r="B946" s="5" t="s">
        <v>679</v>
      </c>
      <c r="C946" s="5" t="s">
        <v>694</v>
      </c>
      <c r="D946" s="5" t="s">
        <v>683</v>
      </c>
      <c r="E946" s="5" t="s">
        <v>69</v>
      </c>
      <c r="F946" s="10">
        <v>75470.5</v>
      </c>
      <c r="G946" s="10">
        <v>75470.5</v>
      </c>
    </row>
    <row r="947" spans="1:7" ht="47.25" x14ac:dyDescent="0.25">
      <c r="A947" s="16" t="s">
        <v>700</v>
      </c>
      <c r="B947" s="5" t="s">
        <v>679</v>
      </c>
      <c r="C947" s="5" t="s">
        <v>694</v>
      </c>
      <c r="D947" s="5" t="s">
        <v>701</v>
      </c>
      <c r="E947" s="5"/>
      <c r="F947" s="32">
        <f>F948+F950</f>
        <v>1763.6000000000001</v>
      </c>
      <c r="G947" s="32">
        <f>G948+G950</f>
        <v>1763.6000000000001</v>
      </c>
    </row>
    <row r="948" spans="1:7" ht="31.5" x14ac:dyDescent="0.25">
      <c r="A948" s="16" t="s">
        <v>702</v>
      </c>
      <c r="B948" s="5" t="s">
        <v>679</v>
      </c>
      <c r="C948" s="5" t="s">
        <v>694</v>
      </c>
      <c r="D948" s="5" t="s">
        <v>703</v>
      </c>
      <c r="E948" s="5"/>
      <c r="F948" s="32">
        <f>F949</f>
        <v>482.2</v>
      </c>
      <c r="G948" s="32">
        <f>G949</f>
        <v>482.2</v>
      </c>
    </row>
    <row r="949" spans="1:7" ht="47.25" x14ac:dyDescent="0.25">
      <c r="A949" s="16" t="s">
        <v>18</v>
      </c>
      <c r="B949" s="5" t="s">
        <v>679</v>
      </c>
      <c r="C949" s="5" t="s">
        <v>694</v>
      </c>
      <c r="D949" s="5" t="s">
        <v>703</v>
      </c>
      <c r="E949" s="5" t="s">
        <v>47</v>
      </c>
      <c r="F949" s="10">
        <v>482.2</v>
      </c>
      <c r="G949" s="10">
        <v>482.2</v>
      </c>
    </row>
    <row r="950" spans="1:7" ht="47.25" x14ac:dyDescent="0.25">
      <c r="A950" s="16" t="s">
        <v>704</v>
      </c>
      <c r="B950" s="5" t="s">
        <v>679</v>
      </c>
      <c r="C950" s="5" t="s">
        <v>694</v>
      </c>
      <c r="D950" s="5" t="s">
        <v>705</v>
      </c>
      <c r="E950" s="5"/>
      <c r="F950" s="32">
        <f>F951</f>
        <v>1281.4000000000001</v>
      </c>
      <c r="G950" s="32">
        <f>G951</f>
        <v>1281.4000000000001</v>
      </c>
    </row>
    <row r="951" spans="1:7" ht="47.25" x14ac:dyDescent="0.25">
      <c r="A951" s="16" t="s">
        <v>55</v>
      </c>
      <c r="B951" s="5" t="s">
        <v>679</v>
      </c>
      <c r="C951" s="5" t="s">
        <v>694</v>
      </c>
      <c r="D951" s="5" t="s">
        <v>705</v>
      </c>
      <c r="E951" s="5">
        <v>600</v>
      </c>
      <c r="F951" s="10">
        <v>1281.4000000000001</v>
      </c>
      <c r="G951" s="10">
        <v>1281.4000000000001</v>
      </c>
    </row>
    <row r="952" spans="1:7" ht="47.25" x14ac:dyDescent="0.25">
      <c r="A952" s="16" t="s">
        <v>706</v>
      </c>
      <c r="B952" s="5" t="s">
        <v>679</v>
      </c>
      <c r="C952" s="5" t="s">
        <v>694</v>
      </c>
      <c r="D952" s="5" t="s">
        <v>707</v>
      </c>
      <c r="E952" s="5"/>
      <c r="F952" s="32">
        <f>F953+F955+F958</f>
        <v>1407.1</v>
      </c>
      <c r="G952" s="32">
        <f>G953+G955+G958</f>
        <v>1407.1</v>
      </c>
    </row>
    <row r="953" spans="1:7" ht="63" x14ac:dyDescent="0.25">
      <c r="A953" s="26" t="s">
        <v>708</v>
      </c>
      <c r="B953" s="5" t="s">
        <v>679</v>
      </c>
      <c r="C953" s="5" t="s">
        <v>694</v>
      </c>
      <c r="D953" s="5" t="s">
        <v>709</v>
      </c>
      <c r="E953" s="5"/>
      <c r="F953" s="32">
        <f>F954</f>
        <v>408.1</v>
      </c>
      <c r="G953" s="32">
        <f>G954</f>
        <v>408.1</v>
      </c>
    </row>
    <row r="954" spans="1:7" ht="31.5" x14ac:dyDescent="0.25">
      <c r="A954" s="26" t="s">
        <v>26</v>
      </c>
      <c r="B954" s="5" t="s">
        <v>679</v>
      </c>
      <c r="C954" s="5" t="s">
        <v>694</v>
      </c>
      <c r="D954" s="5" t="s">
        <v>709</v>
      </c>
      <c r="E954" s="5">
        <v>300</v>
      </c>
      <c r="F954" s="10">
        <v>408.1</v>
      </c>
      <c r="G954" s="10">
        <v>408.1</v>
      </c>
    </row>
    <row r="955" spans="1:7" ht="47.25" x14ac:dyDescent="0.25">
      <c r="A955" s="16" t="s">
        <v>710</v>
      </c>
      <c r="B955" s="5" t="s">
        <v>679</v>
      </c>
      <c r="C955" s="5" t="s">
        <v>694</v>
      </c>
      <c r="D955" s="5" t="s">
        <v>711</v>
      </c>
      <c r="E955" s="5"/>
      <c r="F955" s="32">
        <f>F956+F957</f>
        <v>299</v>
      </c>
      <c r="G955" s="32">
        <f>G956+G957</f>
        <v>299</v>
      </c>
    </row>
    <row r="956" spans="1:7" ht="31.5" x14ac:dyDescent="0.25">
      <c r="A956" s="26" t="s">
        <v>26</v>
      </c>
      <c r="B956" s="5" t="s">
        <v>679</v>
      </c>
      <c r="C956" s="5" t="s">
        <v>694</v>
      </c>
      <c r="D956" s="5" t="s">
        <v>712</v>
      </c>
      <c r="E956" s="5">
        <v>300</v>
      </c>
      <c r="F956" s="10">
        <v>99</v>
      </c>
      <c r="G956" s="10">
        <v>99</v>
      </c>
    </row>
    <row r="957" spans="1:7" ht="47.25" x14ac:dyDescent="0.25">
      <c r="A957" s="16" t="s">
        <v>55</v>
      </c>
      <c r="B957" s="5" t="s">
        <v>679</v>
      </c>
      <c r="C957" s="5" t="s">
        <v>694</v>
      </c>
      <c r="D957" s="5" t="s">
        <v>712</v>
      </c>
      <c r="E957" s="5" t="s">
        <v>69</v>
      </c>
      <c r="F957" s="10">
        <v>200</v>
      </c>
      <c r="G957" s="10">
        <v>200</v>
      </c>
    </row>
    <row r="958" spans="1:7" ht="31.5" x14ac:dyDescent="0.25">
      <c r="A958" s="16" t="s">
        <v>778</v>
      </c>
      <c r="B958" s="5" t="s">
        <v>679</v>
      </c>
      <c r="C958" s="5" t="s">
        <v>694</v>
      </c>
      <c r="D958" s="5" t="s">
        <v>777</v>
      </c>
      <c r="E958" s="5"/>
      <c r="F958" s="10">
        <f t="shared" ref="F958:G958" si="76">F959+F960</f>
        <v>700</v>
      </c>
      <c r="G958" s="10">
        <f t="shared" si="76"/>
        <v>700</v>
      </c>
    </row>
    <row r="959" spans="1:7" ht="31.5" x14ac:dyDescent="0.25">
      <c r="A959" s="26" t="s">
        <v>26</v>
      </c>
      <c r="B959" s="5" t="s">
        <v>679</v>
      </c>
      <c r="C959" s="5" t="s">
        <v>694</v>
      </c>
      <c r="D959" s="5" t="s">
        <v>777</v>
      </c>
      <c r="E959" s="5" t="s">
        <v>58</v>
      </c>
      <c r="F959" s="10">
        <v>550</v>
      </c>
      <c r="G959" s="10">
        <v>550</v>
      </c>
    </row>
    <row r="960" spans="1:7" ht="47.25" x14ac:dyDescent="0.25">
      <c r="A960" s="16" t="s">
        <v>55</v>
      </c>
      <c r="B960" s="5" t="s">
        <v>679</v>
      </c>
      <c r="C960" s="5" t="s">
        <v>694</v>
      </c>
      <c r="D960" s="5" t="s">
        <v>777</v>
      </c>
      <c r="E960" s="5" t="s">
        <v>69</v>
      </c>
      <c r="F960" s="10">
        <v>150</v>
      </c>
      <c r="G960" s="10">
        <v>150</v>
      </c>
    </row>
    <row r="961" spans="1:7" ht="47.25" x14ac:dyDescent="0.25">
      <c r="A961" s="25" t="s">
        <v>713</v>
      </c>
      <c r="B961" s="6" t="s">
        <v>714</v>
      </c>
      <c r="C961" s="5" t="s">
        <v>31</v>
      </c>
      <c r="D961" s="5"/>
      <c r="E961" s="5"/>
      <c r="F961" s="34">
        <f>F962+F984+F992+F1027</f>
        <v>408532.8</v>
      </c>
      <c r="G961" s="34">
        <f>G962+G984+G992+G1027</f>
        <v>386251.1</v>
      </c>
    </row>
    <row r="962" spans="1:7" x14ac:dyDescent="0.25">
      <c r="A962" s="16" t="s">
        <v>7</v>
      </c>
      <c r="B962" s="5" t="s">
        <v>714</v>
      </c>
      <c r="C962" s="5" t="s">
        <v>8</v>
      </c>
      <c r="D962" s="5"/>
      <c r="E962" s="5"/>
      <c r="F962" s="32">
        <f>F963</f>
        <v>126641.59999999999</v>
      </c>
      <c r="G962" s="32">
        <f>G963</f>
        <v>125975.1</v>
      </c>
    </row>
    <row r="963" spans="1:7" x14ac:dyDescent="0.25">
      <c r="A963" s="16" t="s">
        <v>21</v>
      </c>
      <c r="B963" s="5" t="s">
        <v>714</v>
      </c>
      <c r="C963" s="5" t="s">
        <v>22</v>
      </c>
      <c r="D963" s="5"/>
      <c r="E963" s="5"/>
      <c r="F963" s="32">
        <f>F964+F968+F979</f>
        <v>126641.59999999999</v>
      </c>
      <c r="G963" s="32">
        <f>G964+G968+G979</f>
        <v>125975.1</v>
      </c>
    </row>
    <row r="964" spans="1:7" x14ac:dyDescent="0.25">
      <c r="A964" s="16" t="s">
        <v>11</v>
      </c>
      <c r="B964" s="5" t="s">
        <v>714</v>
      </c>
      <c r="C964" s="5" t="s">
        <v>22</v>
      </c>
      <c r="D964" s="5" t="s">
        <v>12</v>
      </c>
      <c r="E964" s="5"/>
      <c r="F964" s="32">
        <f>F965</f>
        <v>15133.2</v>
      </c>
      <c r="G964" s="32">
        <f>G965</f>
        <v>15133.2</v>
      </c>
    </row>
    <row r="965" spans="1:7" ht="63" x14ac:dyDescent="0.25">
      <c r="A965" s="16" t="s">
        <v>61</v>
      </c>
      <c r="B965" s="5" t="s">
        <v>714</v>
      </c>
      <c r="C965" s="5" t="s">
        <v>22</v>
      </c>
      <c r="D965" s="5" t="s">
        <v>62</v>
      </c>
      <c r="E965" s="5"/>
      <c r="F965" s="32">
        <f>F966+F967</f>
        <v>15133.2</v>
      </c>
      <c r="G965" s="32">
        <f>G966+G967</f>
        <v>15133.2</v>
      </c>
    </row>
    <row r="966" spans="1:7" ht="47.25" x14ac:dyDescent="0.25">
      <c r="A966" s="26" t="s">
        <v>83</v>
      </c>
      <c r="B966" s="5" t="s">
        <v>714</v>
      </c>
      <c r="C966" s="5" t="s">
        <v>22</v>
      </c>
      <c r="D966" s="5" t="s">
        <v>62</v>
      </c>
      <c r="E966" s="5" t="s">
        <v>84</v>
      </c>
      <c r="F966" s="32">
        <v>4756.5</v>
      </c>
      <c r="G966" s="32">
        <v>4756.5</v>
      </c>
    </row>
    <row r="967" spans="1:7" x14ac:dyDescent="0.25">
      <c r="A967" s="16" t="s">
        <v>39</v>
      </c>
      <c r="B967" s="5" t="s">
        <v>714</v>
      </c>
      <c r="C967" s="5" t="s">
        <v>22</v>
      </c>
      <c r="D967" s="5" t="s">
        <v>62</v>
      </c>
      <c r="E967" s="5" t="s">
        <v>171</v>
      </c>
      <c r="F967" s="32">
        <v>10376.700000000001</v>
      </c>
      <c r="G967" s="32">
        <v>10376.700000000001</v>
      </c>
    </row>
    <row r="968" spans="1:7" ht="47.25" x14ac:dyDescent="0.25">
      <c r="A968" s="55" t="s">
        <v>366</v>
      </c>
      <c r="B968" s="5" t="s">
        <v>714</v>
      </c>
      <c r="C968" s="5" t="s">
        <v>22</v>
      </c>
      <c r="D968" s="5" t="s">
        <v>367</v>
      </c>
      <c r="E968" s="5"/>
      <c r="F968" s="32">
        <f t="shared" ref="F968:G969" si="77">F969</f>
        <v>111229.9</v>
      </c>
      <c r="G968" s="32">
        <f t="shared" si="77"/>
        <v>110710.1</v>
      </c>
    </row>
    <row r="969" spans="1:7" x14ac:dyDescent="0.25">
      <c r="A969" s="55" t="s">
        <v>91</v>
      </c>
      <c r="B969" s="5" t="s">
        <v>714</v>
      </c>
      <c r="C969" s="5" t="s">
        <v>22</v>
      </c>
      <c r="D969" s="5" t="s">
        <v>368</v>
      </c>
      <c r="E969" s="5"/>
      <c r="F969" s="32">
        <f t="shared" si="77"/>
        <v>111229.9</v>
      </c>
      <c r="G969" s="32">
        <f t="shared" si="77"/>
        <v>110710.1</v>
      </c>
    </row>
    <row r="970" spans="1:7" ht="110.25" x14ac:dyDescent="0.25">
      <c r="A970" s="55" t="s">
        <v>715</v>
      </c>
      <c r="B970" s="5" t="s">
        <v>714</v>
      </c>
      <c r="C970" s="5" t="s">
        <v>22</v>
      </c>
      <c r="D970" s="5" t="s">
        <v>716</v>
      </c>
      <c r="E970" s="5"/>
      <c r="F970" s="32">
        <f>F971+F976</f>
        <v>111229.9</v>
      </c>
      <c r="G970" s="32">
        <f>G971+G976</f>
        <v>110710.1</v>
      </c>
    </row>
    <row r="971" spans="1:7" ht="47.25" x14ac:dyDescent="0.25">
      <c r="A971" s="55" t="s">
        <v>37</v>
      </c>
      <c r="B971" s="5" t="s">
        <v>714</v>
      </c>
      <c r="C971" s="5" t="s">
        <v>22</v>
      </c>
      <c r="D971" s="5" t="s">
        <v>717</v>
      </c>
      <c r="E971" s="5"/>
      <c r="F971" s="32">
        <f>F972+F973+F974+F975</f>
        <v>69078.099999999991</v>
      </c>
      <c r="G971" s="32">
        <f>G972+G973+G974+G975</f>
        <v>68625.7</v>
      </c>
    </row>
    <row r="972" spans="1:7" ht="94.5" x14ac:dyDescent="0.25">
      <c r="A972" s="55" t="s">
        <v>322</v>
      </c>
      <c r="B972" s="5" t="s">
        <v>714</v>
      </c>
      <c r="C972" s="5" t="s">
        <v>22</v>
      </c>
      <c r="D972" s="5" t="s">
        <v>717</v>
      </c>
      <c r="E972" s="5">
        <v>100</v>
      </c>
      <c r="F972" s="10">
        <v>62074.7</v>
      </c>
      <c r="G972" s="10">
        <v>62011.1</v>
      </c>
    </row>
    <row r="973" spans="1:7" ht="47.25" x14ac:dyDescent="0.25">
      <c r="A973" s="55" t="s">
        <v>18</v>
      </c>
      <c r="B973" s="5" t="s">
        <v>714</v>
      </c>
      <c r="C973" s="5" t="s">
        <v>22</v>
      </c>
      <c r="D973" s="5" t="s">
        <v>717</v>
      </c>
      <c r="E973" s="5">
        <v>200</v>
      </c>
      <c r="F973" s="10">
        <v>2378.1</v>
      </c>
      <c r="G973" s="10">
        <v>2378</v>
      </c>
    </row>
    <row r="974" spans="1:7" ht="31.5" x14ac:dyDescent="0.25">
      <c r="A974" s="26" t="s">
        <v>26</v>
      </c>
      <c r="B974" s="5" t="s">
        <v>714</v>
      </c>
      <c r="C974" s="5" t="s">
        <v>22</v>
      </c>
      <c r="D974" s="5" t="s">
        <v>717</v>
      </c>
      <c r="E974" s="5">
        <v>300</v>
      </c>
      <c r="F974" s="10">
        <v>915</v>
      </c>
      <c r="G974" s="10">
        <v>585.6</v>
      </c>
    </row>
    <row r="975" spans="1:7" x14ac:dyDescent="0.25">
      <c r="A975" s="55" t="s">
        <v>39</v>
      </c>
      <c r="B975" s="5" t="s">
        <v>714</v>
      </c>
      <c r="C975" s="5" t="s">
        <v>22</v>
      </c>
      <c r="D975" s="5" t="s">
        <v>717</v>
      </c>
      <c r="E975" s="5">
        <v>800</v>
      </c>
      <c r="F975" s="10">
        <v>3710.3</v>
      </c>
      <c r="G975" s="10">
        <v>3651</v>
      </c>
    </row>
    <row r="976" spans="1:7" ht="47.25" x14ac:dyDescent="0.25">
      <c r="A976" s="26" t="s">
        <v>56</v>
      </c>
      <c r="B976" s="5" t="s">
        <v>714</v>
      </c>
      <c r="C976" s="5" t="s">
        <v>22</v>
      </c>
      <c r="D976" s="5" t="s">
        <v>718</v>
      </c>
      <c r="E976" s="5"/>
      <c r="F976" s="32">
        <f>F977+F978</f>
        <v>42151.8</v>
      </c>
      <c r="G976" s="32">
        <f>G977+G978</f>
        <v>42084.4</v>
      </c>
    </row>
    <row r="977" spans="1:7" ht="94.5" x14ac:dyDescent="0.25">
      <c r="A977" s="26" t="s">
        <v>322</v>
      </c>
      <c r="B977" s="5" t="s">
        <v>714</v>
      </c>
      <c r="C977" s="5" t="s">
        <v>22</v>
      </c>
      <c r="D977" s="5" t="s">
        <v>718</v>
      </c>
      <c r="E977" s="5">
        <v>100</v>
      </c>
      <c r="F977" s="10">
        <v>39795.5</v>
      </c>
      <c r="G977" s="11">
        <v>39728.9</v>
      </c>
    </row>
    <row r="978" spans="1:7" ht="47.25" x14ac:dyDescent="0.25">
      <c r="A978" s="26" t="s">
        <v>18</v>
      </c>
      <c r="B978" s="5" t="s">
        <v>714</v>
      </c>
      <c r="C978" s="5" t="s">
        <v>22</v>
      </c>
      <c r="D978" s="5" t="s">
        <v>718</v>
      </c>
      <c r="E978" s="5">
        <v>200</v>
      </c>
      <c r="F978" s="10">
        <v>2356.3000000000002</v>
      </c>
      <c r="G978" s="11">
        <v>2355.5</v>
      </c>
    </row>
    <row r="979" spans="1:7" ht="78.75" x14ac:dyDescent="0.25">
      <c r="A979" s="12" t="s">
        <v>195</v>
      </c>
      <c r="B979" s="5" t="s">
        <v>714</v>
      </c>
      <c r="C979" s="5" t="s">
        <v>22</v>
      </c>
      <c r="D979" s="5" t="s">
        <v>196</v>
      </c>
      <c r="E979" s="5"/>
      <c r="F979" s="32">
        <f t="shared" ref="F979:G982" si="78">F980</f>
        <v>278.5</v>
      </c>
      <c r="G979" s="32">
        <f t="shared" si="78"/>
        <v>131.80000000000001</v>
      </c>
    </row>
    <row r="980" spans="1:7" x14ac:dyDescent="0.25">
      <c r="A980" s="12" t="s">
        <v>91</v>
      </c>
      <c r="B980" s="5" t="s">
        <v>714</v>
      </c>
      <c r="C980" s="5" t="s">
        <v>22</v>
      </c>
      <c r="D980" s="5" t="s">
        <v>490</v>
      </c>
      <c r="E980" s="5"/>
      <c r="F980" s="32">
        <f t="shared" si="78"/>
        <v>278.5</v>
      </c>
      <c r="G980" s="32">
        <f t="shared" si="78"/>
        <v>131.80000000000001</v>
      </c>
    </row>
    <row r="981" spans="1:7" ht="78.75" x14ac:dyDescent="0.25">
      <c r="A981" s="12" t="s">
        <v>719</v>
      </c>
      <c r="B981" s="5" t="s">
        <v>714</v>
      </c>
      <c r="C981" s="5" t="s">
        <v>22</v>
      </c>
      <c r="D981" s="5" t="s">
        <v>720</v>
      </c>
      <c r="E981" s="5"/>
      <c r="F981" s="32">
        <f t="shared" si="78"/>
        <v>278.5</v>
      </c>
      <c r="G981" s="32">
        <f t="shared" si="78"/>
        <v>131.80000000000001</v>
      </c>
    </row>
    <row r="982" spans="1:7" ht="63" x14ac:dyDescent="0.25">
      <c r="A982" s="26" t="s">
        <v>721</v>
      </c>
      <c r="B982" s="5" t="s">
        <v>714</v>
      </c>
      <c r="C982" s="5" t="s">
        <v>22</v>
      </c>
      <c r="D982" s="5" t="s">
        <v>722</v>
      </c>
      <c r="E982" s="5"/>
      <c r="F982" s="32">
        <f t="shared" si="78"/>
        <v>278.5</v>
      </c>
      <c r="G982" s="32">
        <f t="shared" si="78"/>
        <v>131.80000000000001</v>
      </c>
    </row>
    <row r="983" spans="1:7" ht="47.25" x14ac:dyDescent="0.25">
      <c r="A983" s="26" t="s">
        <v>18</v>
      </c>
      <c r="B983" s="5" t="s">
        <v>714</v>
      </c>
      <c r="C983" s="5" t="s">
        <v>22</v>
      </c>
      <c r="D983" s="5" t="s">
        <v>722</v>
      </c>
      <c r="E983" s="5">
        <v>200</v>
      </c>
      <c r="F983" s="10">
        <v>278.5</v>
      </c>
      <c r="G983" s="11">
        <v>131.80000000000001</v>
      </c>
    </row>
    <row r="984" spans="1:7" x14ac:dyDescent="0.25">
      <c r="A984" s="16" t="s">
        <v>81</v>
      </c>
      <c r="B984" s="5" t="s">
        <v>714</v>
      </c>
      <c r="C984" s="5" t="s">
        <v>82</v>
      </c>
      <c r="D984" s="5"/>
      <c r="E984" s="5"/>
      <c r="F984" s="32">
        <f t="shared" ref="F984:G988" si="79">F985</f>
        <v>827</v>
      </c>
      <c r="G984" s="32">
        <f t="shared" si="79"/>
        <v>827</v>
      </c>
    </row>
    <row r="985" spans="1:7" x14ac:dyDescent="0.25">
      <c r="A985" s="55" t="s">
        <v>100</v>
      </c>
      <c r="B985" s="5" t="s">
        <v>714</v>
      </c>
      <c r="C985" s="5" t="s">
        <v>101</v>
      </c>
      <c r="D985" s="5"/>
      <c r="E985" s="5"/>
      <c r="F985" s="32">
        <f t="shared" si="79"/>
        <v>827</v>
      </c>
      <c r="G985" s="32">
        <f t="shared" si="79"/>
        <v>827</v>
      </c>
    </row>
    <row r="986" spans="1:7" ht="47.25" x14ac:dyDescent="0.25">
      <c r="A986" s="55" t="s">
        <v>87</v>
      </c>
      <c r="B986" s="5" t="s">
        <v>714</v>
      </c>
      <c r="C986" s="5" t="s">
        <v>101</v>
      </c>
      <c r="D986" s="5" t="s">
        <v>88</v>
      </c>
      <c r="E986" s="5"/>
      <c r="F986" s="32">
        <f t="shared" si="79"/>
        <v>827</v>
      </c>
      <c r="G986" s="32">
        <f t="shared" si="79"/>
        <v>827</v>
      </c>
    </row>
    <row r="987" spans="1:7" ht="31.5" x14ac:dyDescent="0.25">
      <c r="A987" s="12" t="s">
        <v>89</v>
      </c>
      <c r="B987" s="5" t="s">
        <v>714</v>
      </c>
      <c r="C987" s="5" t="s">
        <v>101</v>
      </c>
      <c r="D987" s="5" t="s">
        <v>90</v>
      </c>
      <c r="E987" s="5"/>
      <c r="F987" s="32">
        <f t="shared" si="79"/>
        <v>827</v>
      </c>
      <c r="G987" s="32">
        <f t="shared" si="79"/>
        <v>827</v>
      </c>
    </row>
    <row r="988" spans="1:7" ht="47.25" x14ac:dyDescent="0.25">
      <c r="A988" s="12" t="s">
        <v>139</v>
      </c>
      <c r="B988" s="5" t="s">
        <v>714</v>
      </c>
      <c r="C988" s="5" t="s">
        <v>101</v>
      </c>
      <c r="D988" s="5" t="s">
        <v>140</v>
      </c>
      <c r="E988" s="5"/>
      <c r="F988" s="32">
        <f t="shared" si="79"/>
        <v>827</v>
      </c>
      <c r="G988" s="32">
        <f t="shared" si="79"/>
        <v>827</v>
      </c>
    </row>
    <row r="989" spans="1:7" ht="63" x14ac:dyDescent="0.25">
      <c r="A989" s="57" t="s">
        <v>723</v>
      </c>
      <c r="B989" s="5" t="s">
        <v>714</v>
      </c>
      <c r="C989" s="5" t="s">
        <v>101</v>
      </c>
      <c r="D989" s="5" t="s">
        <v>724</v>
      </c>
      <c r="E989" s="5"/>
      <c r="F989" s="32">
        <f>F990+F991</f>
        <v>827</v>
      </c>
      <c r="G989" s="32">
        <f>G990+G991</f>
        <v>827</v>
      </c>
    </row>
    <row r="990" spans="1:7" ht="47.25" x14ac:dyDescent="0.25">
      <c r="A990" s="26" t="s">
        <v>83</v>
      </c>
      <c r="B990" s="5" t="s">
        <v>714</v>
      </c>
      <c r="C990" s="5" t="s">
        <v>101</v>
      </c>
      <c r="D990" s="5" t="s">
        <v>724</v>
      </c>
      <c r="E990" s="5" t="s">
        <v>84</v>
      </c>
      <c r="F990" s="10">
        <v>825</v>
      </c>
      <c r="G990" s="11">
        <v>825</v>
      </c>
    </row>
    <row r="991" spans="1:7" x14ac:dyDescent="0.25">
      <c r="A991" s="55" t="s">
        <v>39</v>
      </c>
      <c r="B991" s="5" t="s">
        <v>714</v>
      </c>
      <c r="C991" s="5" t="s">
        <v>101</v>
      </c>
      <c r="D991" s="5" t="s">
        <v>724</v>
      </c>
      <c r="E991" s="5" t="s">
        <v>171</v>
      </c>
      <c r="F991" s="10">
        <v>2</v>
      </c>
      <c r="G991" s="11">
        <v>2</v>
      </c>
    </row>
    <row r="992" spans="1:7" x14ac:dyDescent="0.25">
      <c r="A992" s="16" t="s">
        <v>191</v>
      </c>
      <c r="B992" s="5" t="s">
        <v>714</v>
      </c>
      <c r="C992" s="5" t="s">
        <v>192</v>
      </c>
      <c r="D992" s="5"/>
      <c r="E992" s="5"/>
      <c r="F992" s="32">
        <f>F993+F1014+F1021</f>
        <v>106053.1</v>
      </c>
      <c r="G992" s="32">
        <f>G993+G1014+G1021</f>
        <v>90087.9</v>
      </c>
    </row>
    <row r="993" spans="1:7" x14ac:dyDescent="0.25">
      <c r="A993" s="16" t="s">
        <v>193</v>
      </c>
      <c r="B993" s="5" t="s">
        <v>714</v>
      </c>
      <c r="C993" s="5" t="s">
        <v>194</v>
      </c>
      <c r="D993" s="5"/>
      <c r="E993" s="5"/>
      <c r="F993" s="32">
        <f>F994+F1009</f>
        <v>90195</v>
      </c>
      <c r="G993" s="32">
        <f>G994+G1009</f>
        <v>90086.399999999994</v>
      </c>
    </row>
    <row r="994" spans="1:7" ht="47.25" x14ac:dyDescent="0.25">
      <c r="A994" s="16" t="s">
        <v>366</v>
      </c>
      <c r="B994" s="5" t="s">
        <v>714</v>
      </c>
      <c r="C994" s="5" t="s">
        <v>194</v>
      </c>
      <c r="D994" s="5" t="s">
        <v>367</v>
      </c>
      <c r="E994" s="5"/>
      <c r="F994" s="32">
        <f>F995+F1005</f>
        <v>75745</v>
      </c>
      <c r="G994" s="32">
        <f>G995+G1005</f>
        <v>75745</v>
      </c>
    </row>
    <row r="995" spans="1:7" x14ac:dyDescent="0.25">
      <c r="A995" s="16" t="s">
        <v>102</v>
      </c>
      <c r="B995" s="5" t="s">
        <v>714</v>
      </c>
      <c r="C995" s="5" t="s">
        <v>194</v>
      </c>
      <c r="D995" s="5" t="s">
        <v>725</v>
      </c>
      <c r="E995" s="5"/>
      <c r="F995" s="32">
        <f>F996</f>
        <v>68900.100000000006</v>
      </c>
      <c r="G995" s="32">
        <f>G996</f>
        <v>68900.100000000006</v>
      </c>
    </row>
    <row r="996" spans="1:7" ht="31.5" x14ac:dyDescent="0.25">
      <c r="A996" s="16" t="s">
        <v>855</v>
      </c>
      <c r="B996" s="5" t="s">
        <v>714</v>
      </c>
      <c r="C996" s="5" t="s">
        <v>194</v>
      </c>
      <c r="D996" s="5" t="s">
        <v>726</v>
      </c>
      <c r="E996" s="5"/>
      <c r="F996" s="32">
        <f>F997+F1000+F1002</f>
        <v>68900.100000000006</v>
      </c>
      <c r="G996" s="32">
        <f>G997+G1000+G1002</f>
        <v>68900.100000000006</v>
      </c>
    </row>
    <row r="997" spans="1:7" ht="31.5" x14ac:dyDescent="0.25">
      <c r="A997" s="16" t="s">
        <v>727</v>
      </c>
      <c r="B997" s="5" t="s">
        <v>714</v>
      </c>
      <c r="C997" s="5" t="s">
        <v>194</v>
      </c>
      <c r="D997" s="5" t="s">
        <v>728</v>
      </c>
      <c r="E997" s="5"/>
      <c r="F997" s="32">
        <f>F998+F999</f>
        <v>30477.800000000003</v>
      </c>
      <c r="G997" s="32">
        <f>G998+G999</f>
        <v>30477.800000000003</v>
      </c>
    </row>
    <row r="998" spans="1:7" ht="47.25" x14ac:dyDescent="0.25">
      <c r="A998" s="26" t="s">
        <v>83</v>
      </c>
      <c r="B998" s="5" t="s">
        <v>714</v>
      </c>
      <c r="C998" s="5" t="s">
        <v>194</v>
      </c>
      <c r="D998" s="5" t="s">
        <v>728</v>
      </c>
      <c r="E998" s="5" t="s">
        <v>84</v>
      </c>
      <c r="F998" s="32">
        <v>29456.9</v>
      </c>
      <c r="G998" s="32">
        <v>29456.9</v>
      </c>
    </row>
    <row r="999" spans="1:7" x14ac:dyDescent="0.25">
      <c r="A999" s="55" t="s">
        <v>39</v>
      </c>
      <c r="B999" s="5" t="s">
        <v>714</v>
      </c>
      <c r="C999" s="5" t="s">
        <v>194</v>
      </c>
      <c r="D999" s="5" t="s">
        <v>728</v>
      </c>
      <c r="E999" s="5" t="s">
        <v>171</v>
      </c>
      <c r="F999" s="32">
        <v>1020.9</v>
      </c>
      <c r="G999" s="32">
        <v>1020.9</v>
      </c>
    </row>
    <row r="1000" spans="1:7" x14ac:dyDescent="0.25">
      <c r="A1000" s="66" t="s">
        <v>792</v>
      </c>
      <c r="B1000" s="24" t="s">
        <v>714</v>
      </c>
      <c r="C1000" s="23" t="s">
        <v>194</v>
      </c>
      <c r="D1000" s="24" t="s">
        <v>831</v>
      </c>
      <c r="E1000" s="5"/>
      <c r="F1000" s="32">
        <f>F1001</f>
        <v>4868.3999999999996</v>
      </c>
      <c r="G1000" s="32">
        <f>G1001</f>
        <v>4868.3999999999996</v>
      </c>
    </row>
    <row r="1001" spans="1:7" ht="47.25" x14ac:dyDescent="0.25">
      <c r="A1001" s="57" t="s">
        <v>83</v>
      </c>
      <c r="B1001" s="17" t="s">
        <v>714</v>
      </c>
      <c r="C1001" s="22" t="s">
        <v>194</v>
      </c>
      <c r="D1001" s="17" t="s">
        <v>831</v>
      </c>
      <c r="E1001" s="5" t="s">
        <v>84</v>
      </c>
      <c r="F1001" s="32">
        <v>4868.3999999999996</v>
      </c>
      <c r="G1001" s="32">
        <v>4868.3999999999996</v>
      </c>
    </row>
    <row r="1002" spans="1:7" ht="31.5" x14ac:dyDescent="0.25">
      <c r="A1002" s="55" t="s">
        <v>727</v>
      </c>
      <c r="B1002" s="5" t="s">
        <v>714</v>
      </c>
      <c r="C1002" s="5" t="s">
        <v>194</v>
      </c>
      <c r="D1002" s="5" t="s">
        <v>729</v>
      </c>
      <c r="E1002" s="5"/>
      <c r="F1002" s="32">
        <f>F1003+F1004</f>
        <v>33553.9</v>
      </c>
      <c r="G1002" s="32">
        <f>G1003+G1004</f>
        <v>33553.9</v>
      </c>
    </row>
    <row r="1003" spans="1:7" ht="47.25" x14ac:dyDescent="0.25">
      <c r="A1003" s="57" t="s">
        <v>83</v>
      </c>
      <c r="B1003" s="5" t="s">
        <v>714</v>
      </c>
      <c r="C1003" s="5" t="s">
        <v>194</v>
      </c>
      <c r="D1003" s="5" t="s">
        <v>729</v>
      </c>
      <c r="E1003" s="5" t="s">
        <v>84</v>
      </c>
      <c r="F1003" s="32">
        <v>26190.7</v>
      </c>
      <c r="G1003" s="32">
        <v>26190.7</v>
      </c>
    </row>
    <row r="1004" spans="1:7" x14ac:dyDescent="0.25">
      <c r="A1004" s="55" t="s">
        <v>39</v>
      </c>
      <c r="B1004" s="5" t="s">
        <v>714</v>
      </c>
      <c r="C1004" s="5" t="s">
        <v>194</v>
      </c>
      <c r="D1004" s="5" t="s">
        <v>729</v>
      </c>
      <c r="E1004" s="5" t="s">
        <v>171</v>
      </c>
      <c r="F1004" s="32">
        <v>7363.2</v>
      </c>
      <c r="G1004" s="32">
        <v>7363.2</v>
      </c>
    </row>
    <row r="1005" spans="1:7" x14ac:dyDescent="0.25">
      <c r="A1005" s="13" t="s">
        <v>91</v>
      </c>
      <c r="B1005" s="5" t="s">
        <v>714</v>
      </c>
      <c r="C1005" s="5" t="s">
        <v>194</v>
      </c>
      <c r="D1005" s="5" t="s">
        <v>368</v>
      </c>
      <c r="E1005" s="5"/>
      <c r="F1005" s="32">
        <f t="shared" ref="F1005:G1007" si="80">F1006</f>
        <v>6844.9</v>
      </c>
      <c r="G1005" s="32">
        <f t="shared" si="80"/>
        <v>6844.9</v>
      </c>
    </row>
    <row r="1006" spans="1:7" ht="110.25" x14ac:dyDescent="0.25">
      <c r="A1006" s="16" t="s">
        <v>730</v>
      </c>
      <c r="B1006" s="5" t="s">
        <v>714</v>
      </c>
      <c r="C1006" s="5" t="s">
        <v>194</v>
      </c>
      <c r="D1006" s="5" t="s">
        <v>716</v>
      </c>
      <c r="E1006" s="5"/>
      <c r="F1006" s="32">
        <f t="shared" si="80"/>
        <v>6844.9</v>
      </c>
      <c r="G1006" s="32">
        <f>G1007</f>
        <v>6844.9</v>
      </c>
    </row>
    <row r="1007" spans="1:7" ht="31.5" x14ac:dyDescent="0.25">
      <c r="A1007" s="16" t="s">
        <v>731</v>
      </c>
      <c r="B1007" s="5" t="s">
        <v>714</v>
      </c>
      <c r="C1007" s="5" t="s">
        <v>194</v>
      </c>
      <c r="D1007" s="5" t="s">
        <v>732</v>
      </c>
      <c r="E1007" s="5"/>
      <c r="F1007" s="32">
        <f t="shared" si="80"/>
        <v>6844.9</v>
      </c>
      <c r="G1007" s="32">
        <f t="shared" si="80"/>
        <v>6844.9</v>
      </c>
    </row>
    <row r="1008" spans="1:7" ht="47.25" x14ac:dyDescent="0.25">
      <c r="A1008" s="26" t="s">
        <v>18</v>
      </c>
      <c r="B1008" s="5" t="s">
        <v>714</v>
      </c>
      <c r="C1008" s="5" t="s">
        <v>194</v>
      </c>
      <c r="D1008" s="5" t="s">
        <v>732</v>
      </c>
      <c r="E1008" s="5">
        <v>200</v>
      </c>
      <c r="F1008" s="10">
        <v>6844.9</v>
      </c>
      <c r="G1008" s="11">
        <v>6844.9</v>
      </c>
    </row>
    <row r="1009" spans="1:7" ht="78.75" x14ac:dyDescent="0.25">
      <c r="A1009" s="12" t="s">
        <v>195</v>
      </c>
      <c r="B1009" s="5" t="s">
        <v>714</v>
      </c>
      <c r="C1009" s="5" t="s">
        <v>194</v>
      </c>
      <c r="D1009" s="5" t="s">
        <v>196</v>
      </c>
      <c r="E1009" s="5"/>
      <c r="F1009" s="32">
        <f t="shared" ref="F1009:G1012" si="81">F1010</f>
        <v>14450</v>
      </c>
      <c r="G1009" s="32">
        <f t="shared" si="81"/>
        <v>14341.4</v>
      </c>
    </row>
    <row r="1010" spans="1:7" x14ac:dyDescent="0.25">
      <c r="A1010" s="26" t="s">
        <v>91</v>
      </c>
      <c r="B1010" s="5" t="s">
        <v>714</v>
      </c>
      <c r="C1010" s="5" t="s">
        <v>194</v>
      </c>
      <c r="D1010" s="5" t="s">
        <v>490</v>
      </c>
      <c r="E1010" s="5"/>
      <c r="F1010" s="32">
        <f t="shared" si="81"/>
        <v>14450</v>
      </c>
      <c r="G1010" s="32">
        <f t="shared" si="81"/>
        <v>14341.4</v>
      </c>
    </row>
    <row r="1011" spans="1:7" ht="78.75" x14ac:dyDescent="0.25">
      <c r="A1011" s="12" t="s">
        <v>719</v>
      </c>
      <c r="B1011" s="5" t="s">
        <v>714</v>
      </c>
      <c r="C1011" s="5" t="s">
        <v>194</v>
      </c>
      <c r="D1011" s="5" t="s">
        <v>720</v>
      </c>
      <c r="E1011" s="5"/>
      <c r="F1011" s="32">
        <f t="shared" si="81"/>
        <v>14450</v>
      </c>
      <c r="G1011" s="32">
        <f t="shared" si="81"/>
        <v>14341.4</v>
      </c>
    </row>
    <row r="1012" spans="1:7" ht="78.75" x14ac:dyDescent="0.25">
      <c r="A1012" s="26" t="s">
        <v>733</v>
      </c>
      <c r="B1012" s="5" t="s">
        <v>714</v>
      </c>
      <c r="C1012" s="5" t="s">
        <v>194</v>
      </c>
      <c r="D1012" s="5" t="s">
        <v>734</v>
      </c>
      <c r="E1012" s="5"/>
      <c r="F1012" s="32">
        <f t="shared" si="81"/>
        <v>14450</v>
      </c>
      <c r="G1012" s="32">
        <f t="shared" si="81"/>
        <v>14341.4</v>
      </c>
    </row>
    <row r="1013" spans="1:7" ht="47.25" x14ac:dyDescent="0.25">
      <c r="A1013" s="26" t="s">
        <v>18</v>
      </c>
      <c r="B1013" s="5" t="s">
        <v>714</v>
      </c>
      <c r="C1013" s="5" t="s">
        <v>194</v>
      </c>
      <c r="D1013" s="5" t="s">
        <v>734</v>
      </c>
      <c r="E1013" s="5">
        <v>200</v>
      </c>
      <c r="F1013" s="10">
        <v>14450</v>
      </c>
      <c r="G1013" s="11">
        <v>14341.4</v>
      </c>
    </row>
    <row r="1014" spans="1:7" x14ac:dyDescent="0.25">
      <c r="A1014" s="13" t="s">
        <v>206</v>
      </c>
      <c r="B1014" s="5" t="s">
        <v>714</v>
      </c>
      <c r="C1014" s="5" t="s">
        <v>207</v>
      </c>
      <c r="D1014" s="5"/>
      <c r="E1014" s="5"/>
      <c r="F1014" s="10">
        <f t="shared" ref="F1014:G1017" si="82">F1015</f>
        <v>15856.6</v>
      </c>
      <c r="G1014" s="10">
        <f t="shared" si="82"/>
        <v>0</v>
      </c>
    </row>
    <row r="1015" spans="1:7" ht="78.75" x14ac:dyDescent="0.25">
      <c r="A1015" s="13" t="s">
        <v>195</v>
      </c>
      <c r="B1015" s="5" t="s">
        <v>714</v>
      </c>
      <c r="C1015" s="5" t="s">
        <v>207</v>
      </c>
      <c r="D1015" s="5" t="s">
        <v>196</v>
      </c>
      <c r="E1015" s="5"/>
      <c r="F1015" s="10">
        <f t="shared" si="82"/>
        <v>15856.6</v>
      </c>
      <c r="G1015" s="10">
        <f t="shared" si="82"/>
        <v>0</v>
      </c>
    </row>
    <row r="1016" spans="1:7" ht="31.5" x14ac:dyDescent="0.25">
      <c r="A1016" s="13" t="s">
        <v>89</v>
      </c>
      <c r="B1016" s="5" t="s">
        <v>714</v>
      </c>
      <c r="C1016" s="5" t="s">
        <v>207</v>
      </c>
      <c r="D1016" s="5" t="s">
        <v>197</v>
      </c>
      <c r="E1016" s="5"/>
      <c r="F1016" s="10">
        <f t="shared" si="82"/>
        <v>15856.6</v>
      </c>
      <c r="G1016" s="10">
        <f t="shared" si="82"/>
        <v>0</v>
      </c>
    </row>
    <row r="1017" spans="1:7" ht="47.25" x14ac:dyDescent="0.25">
      <c r="A1017" s="13" t="s">
        <v>214</v>
      </c>
      <c r="B1017" s="5" t="s">
        <v>714</v>
      </c>
      <c r="C1017" s="5" t="s">
        <v>207</v>
      </c>
      <c r="D1017" s="5" t="s">
        <v>215</v>
      </c>
      <c r="E1017" s="5"/>
      <c r="F1017" s="10">
        <f t="shared" si="82"/>
        <v>15856.6</v>
      </c>
      <c r="G1017" s="10">
        <f t="shared" si="82"/>
        <v>0</v>
      </c>
    </row>
    <row r="1018" spans="1:7" ht="78.75" x14ac:dyDescent="0.25">
      <c r="A1018" s="26" t="s">
        <v>735</v>
      </c>
      <c r="B1018" s="5" t="s">
        <v>714</v>
      </c>
      <c r="C1018" s="5" t="s">
        <v>207</v>
      </c>
      <c r="D1018" s="5" t="s">
        <v>736</v>
      </c>
      <c r="E1018" s="5"/>
      <c r="F1018" s="10">
        <f t="shared" ref="F1018:G1018" si="83">F1019+F1020</f>
        <v>15856.6</v>
      </c>
      <c r="G1018" s="10">
        <f t="shared" si="83"/>
        <v>0</v>
      </c>
    </row>
    <row r="1019" spans="1:7" ht="47.25" x14ac:dyDescent="0.25">
      <c r="A1019" s="26" t="s">
        <v>83</v>
      </c>
      <c r="B1019" s="5" t="s">
        <v>714</v>
      </c>
      <c r="C1019" s="5" t="s">
        <v>207</v>
      </c>
      <c r="D1019" s="5" t="s">
        <v>736</v>
      </c>
      <c r="E1019" s="5" t="s">
        <v>84</v>
      </c>
      <c r="F1019" s="10">
        <v>13860.6</v>
      </c>
      <c r="G1019" s="11">
        <v>0</v>
      </c>
    </row>
    <row r="1020" spans="1:7" x14ac:dyDescent="0.25">
      <c r="A1020" s="16" t="s">
        <v>39</v>
      </c>
      <c r="B1020" s="5" t="s">
        <v>714</v>
      </c>
      <c r="C1020" s="5" t="s">
        <v>207</v>
      </c>
      <c r="D1020" s="5" t="s">
        <v>736</v>
      </c>
      <c r="E1020" s="5" t="s">
        <v>171</v>
      </c>
      <c r="F1020" s="10">
        <v>1996</v>
      </c>
      <c r="G1020" s="11">
        <v>0</v>
      </c>
    </row>
    <row r="1021" spans="1:7" ht="31.5" x14ac:dyDescent="0.25">
      <c r="A1021" s="16" t="s">
        <v>316</v>
      </c>
      <c r="B1021" s="5" t="s">
        <v>714</v>
      </c>
      <c r="C1021" s="5" t="s">
        <v>317</v>
      </c>
      <c r="D1021" s="5"/>
      <c r="E1021" s="5"/>
      <c r="F1021" s="32">
        <f t="shared" ref="F1021:G1025" si="84">F1022</f>
        <v>1.5</v>
      </c>
      <c r="G1021" s="32">
        <f t="shared" si="84"/>
        <v>1.5</v>
      </c>
    </row>
    <row r="1022" spans="1:7" ht="47.25" x14ac:dyDescent="0.25">
      <c r="A1022" s="16" t="s">
        <v>366</v>
      </c>
      <c r="B1022" s="5" t="s">
        <v>714</v>
      </c>
      <c r="C1022" s="5" t="s">
        <v>317</v>
      </c>
      <c r="D1022" s="5" t="s">
        <v>367</v>
      </c>
      <c r="E1022" s="5"/>
      <c r="F1022" s="32">
        <f t="shared" si="84"/>
        <v>1.5</v>
      </c>
      <c r="G1022" s="32">
        <f t="shared" si="84"/>
        <v>1.5</v>
      </c>
    </row>
    <row r="1023" spans="1:7" x14ac:dyDescent="0.25">
      <c r="A1023" s="13" t="s">
        <v>91</v>
      </c>
      <c r="B1023" s="5" t="s">
        <v>714</v>
      </c>
      <c r="C1023" s="5" t="s">
        <v>317</v>
      </c>
      <c r="D1023" s="5" t="s">
        <v>368</v>
      </c>
      <c r="E1023" s="5"/>
      <c r="F1023" s="32">
        <f t="shared" si="84"/>
        <v>1.5</v>
      </c>
      <c r="G1023" s="32">
        <f t="shared" si="84"/>
        <v>1.5</v>
      </c>
    </row>
    <row r="1024" spans="1:7" ht="126" x14ac:dyDescent="0.25">
      <c r="A1024" s="16" t="s">
        <v>737</v>
      </c>
      <c r="B1024" s="5" t="s">
        <v>714</v>
      </c>
      <c r="C1024" s="5" t="s">
        <v>317</v>
      </c>
      <c r="D1024" s="5" t="s">
        <v>716</v>
      </c>
      <c r="E1024" s="5"/>
      <c r="F1024" s="32">
        <f t="shared" si="84"/>
        <v>1.5</v>
      </c>
      <c r="G1024" s="32">
        <f t="shared" si="84"/>
        <v>1.5</v>
      </c>
    </row>
    <row r="1025" spans="1:7" ht="189" x14ac:dyDescent="0.25">
      <c r="A1025" s="26" t="s">
        <v>738</v>
      </c>
      <c r="B1025" s="5" t="s">
        <v>714</v>
      </c>
      <c r="C1025" s="5" t="s">
        <v>317</v>
      </c>
      <c r="D1025" s="5" t="s">
        <v>739</v>
      </c>
      <c r="E1025" s="5"/>
      <c r="F1025" s="32">
        <f t="shared" si="84"/>
        <v>1.5</v>
      </c>
      <c r="G1025" s="32">
        <f t="shared" si="84"/>
        <v>1.5</v>
      </c>
    </row>
    <row r="1026" spans="1:7" ht="47.25" x14ac:dyDescent="0.25">
      <c r="A1026" s="26" t="s">
        <v>18</v>
      </c>
      <c r="B1026" s="5" t="s">
        <v>714</v>
      </c>
      <c r="C1026" s="5" t="s">
        <v>317</v>
      </c>
      <c r="D1026" s="5" t="s">
        <v>739</v>
      </c>
      <c r="E1026" s="5">
        <v>200</v>
      </c>
      <c r="F1026" s="10">
        <v>1.5</v>
      </c>
      <c r="G1026" s="11">
        <v>1.5</v>
      </c>
    </row>
    <row r="1027" spans="1:7" x14ac:dyDescent="0.25">
      <c r="A1027" s="16" t="s">
        <v>352</v>
      </c>
      <c r="B1027" s="5" t="s">
        <v>714</v>
      </c>
      <c r="C1027" s="5" t="s">
        <v>353</v>
      </c>
      <c r="D1027" s="5"/>
      <c r="E1027" s="5"/>
      <c r="F1027" s="32">
        <f>F1028+F1038</f>
        <v>175011.09999999998</v>
      </c>
      <c r="G1027" s="32">
        <f>G1028+G1038</f>
        <v>169361.09999999998</v>
      </c>
    </row>
    <row r="1028" spans="1:7" x14ac:dyDescent="0.25">
      <c r="A1028" s="16" t="s">
        <v>358</v>
      </c>
      <c r="B1028" s="5" t="s">
        <v>714</v>
      </c>
      <c r="C1028" s="5" t="s">
        <v>359</v>
      </c>
      <c r="D1028" s="5"/>
      <c r="E1028" s="5"/>
      <c r="F1028" s="32">
        <f t="shared" ref="F1028:G1030" si="85">F1029</f>
        <v>19420</v>
      </c>
      <c r="G1028" s="32">
        <f t="shared" si="85"/>
        <v>13770</v>
      </c>
    </row>
    <row r="1029" spans="1:7" ht="47.25" x14ac:dyDescent="0.25">
      <c r="A1029" s="16" t="s">
        <v>366</v>
      </c>
      <c r="B1029" s="5" t="s">
        <v>714</v>
      </c>
      <c r="C1029" s="5" t="s">
        <v>359</v>
      </c>
      <c r="D1029" s="5" t="s">
        <v>367</v>
      </c>
      <c r="E1029" s="5"/>
      <c r="F1029" s="32">
        <f t="shared" si="85"/>
        <v>19420</v>
      </c>
      <c r="G1029" s="32">
        <f t="shared" si="85"/>
        <v>13770</v>
      </c>
    </row>
    <row r="1030" spans="1:7" ht="31.5" x14ac:dyDescent="0.25">
      <c r="A1030" s="16" t="s">
        <v>89</v>
      </c>
      <c r="B1030" s="5" t="s">
        <v>714</v>
      </c>
      <c r="C1030" s="5" t="s">
        <v>359</v>
      </c>
      <c r="D1030" s="5" t="s">
        <v>740</v>
      </c>
      <c r="E1030" s="5"/>
      <c r="F1030" s="32">
        <f t="shared" si="85"/>
        <v>19420</v>
      </c>
      <c r="G1030" s="32">
        <f t="shared" si="85"/>
        <v>13770</v>
      </c>
    </row>
    <row r="1031" spans="1:7" ht="47.25" x14ac:dyDescent="0.25">
      <c r="A1031" s="16" t="s">
        <v>741</v>
      </c>
      <c r="B1031" s="5" t="s">
        <v>714</v>
      </c>
      <c r="C1031" s="5" t="s">
        <v>359</v>
      </c>
      <c r="D1031" s="5" t="s">
        <v>742</v>
      </c>
      <c r="E1031" s="5"/>
      <c r="F1031" s="32">
        <f>F1032+F1034+F1036</f>
        <v>19420</v>
      </c>
      <c r="G1031" s="32">
        <f>G1032+G1034+G1036</f>
        <v>13770</v>
      </c>
    </row>
    <row r="1032" spans="1:7" ht="94.5" x14ac:dyDescent="0.25">
      <c r="A1032" s="16" t="s">
        <v>743</v>
      </c>
      <c r="B1032" s="5" t="s">
        <v>714</v>
      </c>
      <c r="C1032" s="5" t="s">
        <v>744</v>
      </c>
      <c r="D1032" s="5" t="s">
        <v>745</v>
      </c>
      <c r="E1032" s="5"/>
      <c r="F1032" s="32">
        <f>F1033</f>
        <v>2393</v>
      </c>
      <c r="G1032" s="32">
        <f>G1033</f>
        <v>2393</v>
      </c>
    </row>
    <row r="1033" spans="1:7" ht="31.5" x14ac:dyDescent="0.25">
      <c r="A1033" s="16" t="s">
        <v>26</v>
      </c>
      <c r="B1033" s="5" t="s">
        <v>714</v>
      </c>
      <c r="C1033" s="5" t="s">
        <v>744</v>
      </c>
      <c r="D1033" s="5" t="s">
        <v>745</v>
      </c>
      <c r="E1033" s="5">
        <v>300</v>
      </c>
      <c r="F1033" s="10">
        <v>2393</v>
      </c>
      <c r="G1033" s="11">
        <v>2393</v>
      </c>
    </row>
    <row r="1034" spans="1:7" ht="31.5" x14ac:dyDescent="0.25">
      <c r="A1034" s="16" t="s">
        <v>746</v>
      </c>
      <c r="B1034" s="5" t="s">
        <v>714</v>
      </c>
      <c r="C1034" s="5" t="s">
        <v>359</v>
      </c>
      <c r="D1034" s="5" t="s">
        <v>747</v>
      </c>
      <c r="E1034" s="5"/>
      <c r="F1034" s="32">
        <f>F1035</f>
        <v>4977</v>
      </c>
      <c r="G1034" s="32">
        <f>G1035</f>
        <v>4977</v>
      </c>
    </row>
    <row r="1035" spans="1:7" ht="31.5" x14ac:dyDescent="0.25">
      <c r="A1035" s="16" t="s">
        <v>26</v>
      </c>
      <c r="B1035" s="5" t="s">
        <v>714</v>
      </c>
      <c r="C1035" s="5" t="s">
        <v>359</v>
      </c>
      <c r="D1035" s="5" t="s">
        <v>747</v>
      </c>
      <c r="E1035" s="5">
        <v>300</v>
      </c>
      <c r="F1035" s="10">
        <v>4977</v>
      </c>
      <c r="G1035" s="32">
        <v>4977</v>
      </c>
    </row>
    <row r="1036" spans="1:7" ht="126" x14ac:dyDescent="0.25">
      <c r="A1036" s="26" t="s">
        <v>748</v>
      </c>
      <c r="B1036" s="5" t="s">
        <v>714</v>
      </c>
      <c r="C1036" s="5" t="s">
        <v>359</v>
      </c>
      <c r="D1036" s="5" t="s">
        <v>749</v>
      </c>
      <c r="E1036" s="5"/>
      <c r="F1036" s="32">
        <f>F1037</f>
        <v>12050</v>
      </c>
      <c r="G1036" s="32">
        <f>G1037</f>
        <v>6400</v>
      </c>
    </row>
    <row r="1037" spans="1:7" ht="31.5" x14ac:dyDescent="0.25">
      <c r="A1037" s="16" t="s">
        <v>26</v>
      </c>
      <c r="B1037" s="5" t="s">
        <v>714</v>
      </c>
      <c r="C1037" s="5" t="s">
        <v>359</v>
      </c>
      <c r="D1037" s="5" t="s">
        <v>749</v>
      </c>
      <c r="E1037" s="5">
        <v>300</v>
      </c>
      <c r="F1037" s="10">
        <v>12050</v>
      </c>
      <c r="G1037" s="11">
        <v>6400</v>
      </c>
    </row>
    <row r="1038" spans="1:7" x14ac:dyDescent="0.25">
      <c r="A1038" s="16" t="s">
        <v>364</v>
      </c>
      <c r="B1038" s="5" t="s">
        <v>714</v>
      </c>
      <c r="C1038" s="5" t="s">
        <v>365</v>
      </c>
      <c r="D1038" s="5"/>
      <c r="E1038" s="5"/>
      <c r="F1038" s="32">
        <f>F1039</f>
        <v>155591.09999999998</v>
      </c>
      <c r="G1038" s="32">
        <f>G1039</f>
        <v>155591.09999999998</v>
      </c>
    </row>
    <row r="1039" spans="1:7" ht="47.25" x14ac:dyDescent="0.25">
      <c r="A1039" s="16" t="s">
        <v>366</v>
      </c>
      <c r="B1039" s="5" t="s">
        <v>714</v>
      </c>
      <c r="C1039" s="5" t="s">
        <v>365</v>
      </c>
      <c r="D1039" s="5" t="s">
        <v>367</v>
      </c>
      <c r="E1039" s="5"/>
      <c r="F1039" s="32">
        <f>F1040+F1046</f>
        <v>155591.09999999998</v>
      </c>
      <c r="G1039" s="32">
        <f>G1040+G1046</f>
        <v>155591.09999999998</v>
      </c>
    </row>
    <row r="1040" spans="1:7" ht="31.5" x14ac:dyDescent="0.25">
      <c r="A1040" s="16" t="s">
        <v>89</v>
      </c>
      <c r="B1040" s="5" t="s">
        <v>714</v>
      </c>
      <c r="C1040" s="5" t="s">
        <v>365</v>
      </c>
      <c r="D1040" s="5" t="s">
        <v>740</v>
      </c>
      <c r="E1040" s="5"/>
      <c r="F1040" s="32">
        <f>F1041</f>
        <v>154663.09999999998</v>
      </c>
      <c r="G1040" s="32">
        <f>G1041</f>
        <v>154663.09999999998</v>
      </c>
    </row>
    <row r="1041" spans="1:7" ht="47.25" x14ac:dyDescent="0.25">
      <c r="A1041" s="16" t="s">
        <v>741</v>
      </c>
      <c r="B1041" s="5" t="s">
        <v>714</v>
      </c>
      <c r="C1041" s="5" t="s">
        <v>365</v>
      </c>
      <c r="D1041" s="5" t="s">
        <v>742</v>
      </c>
      <c r="E1041" s="5"/>
      <c r="F1041" s="32">
        <f>F1042+F1044</f>
        <v>154663.09999999998</v>
      </c>
      <c r="G1041" s="32">
        <f>G1042+G1044</f>
        <v>154663.09999999998</v>
      </c>
    </row>
    <row r="1042" spans="1:7" ht="126" x14ac:dyDescent="0.25">
      <c r="A1042" s="26" t="s">
        <v>750</v>
      </c>
      <c r="B1042" s="29" t="s">
        <v>714</v>
      </c>
      <c r="C1042" s="29" t="s">
        <v>365</v>
      </c>
      <c r="D1042" s="5" t="s">
        <v>751</v>
      </c>
      <c r="E1042" s="5"/>
      <c r="F1042" s="32">
        <f t="shared" ref="F1042:G1042" si="86">F1043</f>
        <v>89965.9</v>
      </c>
      <c r="G1042" s="32">
        <f t="shared" si="86"/>
        <v>89965.9</v>
      </c>
    </row>
    <row r="1043" spans="1:7" ht="47.25" x14ac:dyDescent="0.25">
      <c r="A1043" s="26" t="s">
        <v>83</v>
      </c>
      <c r="B1043" s="29" t="s">
        <v>714</v>
      </c>
      <c r="C1043" s="29" t="s">
        <v>365</v>
      </c>
      <c r="D1043" s="5" t="s">
        <v>751</v>
      </c>
      <c r="E1043" s="5" t="s">
        <v>84</v>
      </c>
      <c r="F1043" s="10">
        <v>89965.9</v>
      </c>
      <c r="G1043" s="10">
        <v>89965.9</v>
      </c>
    </row>
    <row r="1044" spans="1:7" ht="78.75" x14ac:dyDescent="0.25">
      <c r="A1044" s="26" t="s">
        <v>752</v>
      </c>
      <c r="B1044" s="5" t="s">
        <v>714</v>
      </c>
      <c r="C1044" s="5" t="s">
        <v>365</v>
      </c>
      <c r="D1044" s="5" t="s">
        <v>753</v>
      </c>
      <c r="E1044" s="5"/>
      <c r="F1044" s="32">
        <f t="shared" ref="F1044:G1044" si="87">F1045</f>
        <v>64697.2</v>
      </c>
      <c r="G1044" s="32">
        <f t="shared" si="87"/>
        <v>64697.2</v>
      </c>
    </row>
    <row r="1045" spans="1:7" ht="47.25" x14ac:dyDescent="0.25">
      <c r="A1045" s="26" t="s">
        <v>83</v>
      </c>
      <c r="B1045" s="29" t="s">
        <v>714</v>
      </c>
      <c r="C1045" s="29" t="s">
        <v>365</v>
      </c>
      <c r="D1045" s="29" t="s">
        <v>753</v>
      </c>
      <c r="E1045" s="29" t="s">
        <v>84</v>
      </c>
      <c r="F1045" s="10">
        <v>64697.2</v>
      </c>
      <c r="G1045" s="10">
        <v>64697.2</v>
      </c>
    </row>
    <row r="1046" spans="1:7" x14ac:dyDescent="0.25">
      <c r="A1046" s="26" t="s">
        <v>91</v>
      </c>
      <c r="B1046" s="29" t="s">
        <v>714</v>
      </c>
      <c r="C1046" s="29" t="s">
        <v>365</v>
      </c>
      <c r="D1046" s="29" t="s">
        <v>368</v>
      </c>
      <c r="E1046" s="29"/>
      <c r="F1046" s="32">
        <f t="shared" ref="F1046:G1048" si="88">F1047</f>
        <v>928</v>
      </c>
      <c r="G1046" s="32">
        <f t="shared" si="88"/>
        <v>928</v>
      </c>
    </row>
    <row r="1047" spans="1:7" ht="94.5" x14ac:dyDescent="0.25">
      <c r="A1047" s="26" t="s">
        <v>369</v>
      </c>
      <c r="B1047" s="29" t="s">
        <v>714</v>
      </c>
      <c r="C1047" s="29" t="s">
        <v>365</v>
      </c>
      <c r="D1047" s="29" t="s">
        <v>370</v>
      </c>
      <c r="E1047" s="29"/>
      <c r="F1047" s="32">
        <f t="shared" si="88"/>
        <v>928</v>
      </c>
      <c r="G1047" s="32">
        <f t="shared" si="88"/>
        <v>928</v>
      </c>
    </row>
    <row r="1048" spans="1:7" ht="94.5" x14ac:dyDescent="0.25">
      <c r="A1048" s="26" t="s">
        <v>754</v>
      </c>
      <c r="B1048" s="29" t="s">
        <v>714</v>
      </c>
      <c r="C1048" s="29" t="s">
        <v>365</v>
      </c>
      <c r="D1048" s="29" t="s">
        <v>755</v>
      </c>
      <c r="E1048" s="29"/>
      <c r="F1048" s="32">
        <f t="shared" si="88"/>
        <v>928</v>
      </c>
      <c r="G1048" s="32">
        <f t="shared" si="88"/>
        <v>928</v>
      </c>
    </row>
    <row r="1049" spans="1:7" ht="49.5" customHeight="1" x14ac:dyDescent="0.25">
      <c r="A1049" s="16" t="s">
        <v>18</v>
      </c>
      <c r="B1049" s="29" t="s">
        <v>714</v>
      </c>
      <c r="C1049" s="29" t="s">
        <v>365</v>
      </c>
      <c r="D1049" s="29" t="s">
        <v>755</v>
      </c>
      <c r="E1049" s="29" t="s">
        <v>47</v>
      </c>
      <c r="F1049" s="10">
        <v>928</v>
      </c>
      <c r="G1049" s="11">
        <v>928</v>
      </c>
    </row>
    <row r="1050" spans="1:7" ht="31.5" x14ac:dyDescent="0.25">
      <c r="A1050" s="25" t="s">
        <v>756</v>
      </c>
      <c r="B1050" s="6" t="s">
        <v>757</v>
      </c>
      <c r="C1050" s="5" t="s">
        <v>31</v>
      </c>
      <c r="D1050" s="6"/>
      <c r="E1050" s="7"/>
      <c r="F1050" s="34">
        <f t="shared" ref="F1050:G1053" si="89">F1051</f>
        <v>35078.5</v>
      </c>
      <c r="G1050" s="34">
        <f t="shared" si="89"/>
        <v>34726.9</v>
      </c>
    </row>
    <row r="1051" spans="1:7" x14ac:dyDescent="0.25">
      <c r="A1051" s="16" t="s">
        <v>7</v>
      </c>
      <c r="B1051" s="5" t="s">
        <v>757</v>
      </c>
      <c r="C1051" s="5" t="s">
        <v>8</v>
      </c>
      <c r="D1051" s="5"/>
      <c r="E1051" s="7"/>
      <c r="F1051" s="32">
        <f t="shared" si="89"/>
        <v>35078.5</v>
      </c>
      <c r="G1051" s="32">
        <f t="shared" si="89"/>
        <v>34726.9</v>
      </c>
    </row>
    <row r="1052" spans="1:7" ht="63" x14ac:dyDescent="0.25">
      <c r="A1052" s="16" t="s">
        <v>758</v>
      </c>
      <c r="B1052" s="5" t="s">
        <v>757</v>
      </c>
      <c r="C1052" s="5" t="s">
        <v>417</v>
      </c>
      <c r="D1052" s="5"/>
      <c r="E1052" s="7"/>
      <c r="F1052" s="32">
        <f t="shared" si="89"/>
        <v>35078.5</v>
      </c>
      <c r="G1052" s="32">
        <f t="shared" si="89"/>
        <v>34726.9</v>
      </c>
    </row>
    <row r="1053" spans="1:7" x14ac:dyDescent="0.25">
      <c r="A1053" s="16" t="s">
        <v>11</v>
      </c>
      <c r="B1053" s="5" t="s">
        <v>757</v>
      </c>
      <c r="C1053" s="5" t="s">
        <v>417</v>
      </c>
      <c r="D1053" s="5" t="s">
        <v>12</v>
      </c>
      <c r="E1053" s="7"/>
      <c r="F1053" s="32">
        <f t="shared" si="89"/>
        <v>35078.5</v>
      </c>
      <c r="G1053" s="32">
        <f t="shared" si="89"/>
        <v>34726.9</v>
      </c>
    </row>
    <row r="1054" spans="1:7" ht="47.25" x14ac:dyDescent="0.25">
      <c r="A1054" s="26" t="s">
        <v>37</v>
      </c>
      <c r="B1054" s="5" t="s">
        <v>757</v>
      </c>
      <c r="C1054" s="5" t="s">
        <v>417</v>
      </c>
      <c r="D1054" s="5" t="s">
        <v>38</v>
      </c>
      <c r="E1054" s="31"/>
      <c r="F1054" s="32">
        <f>F1055+F1056+F1057</f>
        <v>35078.5</v>
      </c>
      <c r="G1054" s="32">
        <f>G1055+G1056+G1057</f>
        <v>34726.9</v>
      </c>
    </row>
    <row r="1055" spans="1:7" ht="94.5" x14ac:dyDescent="0.25">
      <c r="A1055" s="16" t="s">
        <v>322</v>
      </c>
      <c r="B1055" s="5" t="s">
        <v>757</v>
      </c>
      <c r="C1055" s="5" t="s">
        <v>417</v>
      </c>
      <c r="D1055" s="5" t="s">
        <v>38</v>
      </c>
      <c r="E1055" s="7">
        <v>100</v>
      </c>
      <c r="F1055" s="10">
        <v>33024.5</v>
      </c>
      <c r="G1055" s="11">
        <v>32692.2</v>
      </c>
    </row>
    <row r="1056" spans="1:7" ht="47.25" x14ac:dyDescent="0.25">
      <c r="A1056" s="16" t="s">
        <v>18</v>
      </c>
      <c r="B1056" s="5" t="s">
        <v>757</v>
      </c>
      <c r="C1056" s="5" t="s">
        <v>417</v>
      </c>
      <c r="D1056" s="5" t="s">
        <v>38</v>
      </c>
      <c r="E1056" s="7">
        <v>200</v>
      </c>
      <c r="F1056" s="10">
        <v>2000</v>
      </c>
      <c r="G1056" s="11">
        <v>1990.7</v>
      </c>
    </row>
    <row r="1057" spans="1:9" x14ac:dyDescent="0.25">
      <c r="A1057" s="26" t="s">
        <v>39</v>
      </c>
      <c r="B1057" s="5" t="s">
        <v>757</v>
      </c>
      <c r="C1057" s="5" t="s">
        <v>417</v>
      </c>
      <c r="D1057" s="5" t="s">
        <v>38</v>
      </c>
      <c r="E1057" s="7">
        <v>800</v>
      </c>
      <c r="F1057" s="10">
        <v>54</v>
      </c>
      <c r="G1057" s="10">
        <v>44</v>
      </c>
    </row>
    <row r="1058" spans="1:9" x14ac:dyDescent="0.25">
      <c r="B1058" s="21"/>
      <c r="C1058" s="9"/>
      <c r="D1058" s="21"/>
      <c r="E1058" s="21"/>
      <c r="F1058" s="32"/>
      <c r="G1058" s="32"/>
      <c r="H1058" s="53"/>
      <c r="I1058" s="53"/>
    </row>
    <row r="1059" spans="1:9" x14ac:dyDescent="0.25">
      <c r="A1059" s="67" t="s">
        <v>759</v>
      </c>
      <c r="B1059" s="35"/>
      <c r="C1059" s="4"/>
      <c r="D1059" s="35"/>
      <c r="E1059" s="35"/>
      <c r="F1059" s="34">
        <f>F8+F25+F417+F434+F673+F892+F961+F1050</f>
        <v>17179425</v>
      </c>
      <c r="G1059" s="34">
        <f>G8+G25+G417+G434+G673+G892+G961+G1050</f>
        <v>16153587.5</v>
      </c>
      <c r="H1059" s="53"/>
      <c r="I1059" s="53"/>
    </row>
    <row r="1060" spans="1:9" x14ac:dyDescent="0.25">
      <c r="C1060" s="36"/>
    </row>
    <row r="1061" spans="1:9" x14ac:dyDescent="0.25">
      <c r="C1061" s="36"/>
    </row>
  </sheetData>
  <customSheetViews>
    <customSheetView guid="{74BF08BE-D955-427C-8524-08602DA396B0}" scale="85" fitToPage="1" showAutoFilter="1" topLeftCell="A21">
      <selection activeCell="K10" sqref="K10"/>
      <pageMargins left="0.70866141732283472" right="0.31496062992125984" top="0.55118110236220474" bottom="0.35433070866141736" header="0.31496062992125984" footer="0.31496062992125984"/>
      <pageSetup paperSize="9" scale="59" fitToHeight="0" orientation="portrait" horizontalDpi="4294967295" verticalDpi="4294967295" r:id="rId1"/>
      <autoFilter ref="A6:G1061" xr:uid="{DDA942DD-9490-4343-866E-1BA64B17CF9E}"/>
    </customSheetView>
    <customSheetView guid="{FF124003-ED0C-4DC3-B14A-22DC679D07FB}" scale="70" fitToPage="1" printArea="1" topLeftCell="B497">
      <selection activeCell="I504" sqref="I504"/>
      <pageMargins left="0.70866141732283472" right="0.31496062992125984" top="0.55118110236220474" bottom="0.35433070866141736" header="0.31496062992125984" footer="0.31496062992125984"/>
      <pageSetup paperSize="9" scale="66" fitToHeight="0" orientation="portrait" horizontalDpi="4294967295" verticalDpi="4294967295" r:id="rId2"/>
    </customSheetView>
    <customSheetView guid="{8EDCB25A-235F-4084-ADDD-9FDCC3BCF0EF}" scale="90" showPageBreaks="1" fitToPage="1" printArea="1" topLeftCell="A245">
      <selection activeCell="A252" sqref="A252:XFD252"/>
      <pageMargins left="0.70866141732283472" right="0.31496062992125984" top="0.55118110236220474" bottom="0.35433070866141736" header="0.31496062992125984" footer="0.31496062992125984"/>
      <pageSetup paperSize="9" scale="61" fitToHeight="0" orientation="portrait" horizontalDpi="4294967295" verticalDpi="4294967295" r:id="rId3"/>
    </customSheetView>
    <customSheetView guid="{7B165B2B-F498-4789-BEEB-743379A3BB13}" showPageBreaks="1" fitToPage="1" printArea="1" showAutoFilter="1" topLeftCell="A1076">
      <selection activeCell="H1081" sqref="H1081"/>
      <pageMargins left="0.70866141732283472" right="0.31496062992125984" top="0.55118110236220474" bottom="0.35433070866141736" header="0.31496062992125984" footer="0.31496062992125984"/>
      <pageSetup paperSize="9" scale="54" fitToHeight="0" orientation="portrait" horizontalDpi="4294967295" verticalDpi="4294967295" r:id="rId4"/>
      <autoFilter ref="A3:H1184" xr:uid="{C3EFDEF3-33E0-473E-A71B-ABA4D9B29A45}"/>
    </customSheetView>
    <customSheetView guid="{95366579-D883-4FB9-B950-6F3CBAA508D3}" showPageBreaks="1" fitToPage="1" printArea="1" filter="1" showAutoFilter="1" topLeftCell="A373">
      <selection activeCell="G379" sqref="G379"/>
      <pageMargins left="0.70866141732283472" right="0.31496062992125984" top="0.55118110236220474" bottom="0.35433070866141736" header="0.31496062992125984" footer="0.31496062992125984"/>
      <pageSetup paperSize="9" scale="55" fitToHeight="0" orientation="portrait" horizontalDpi="4294967295" verticalDpi="4294967295" r:id="rId5"/>
      <autoFilter ref="A3:H1186" xr:uid="{DDF85797-18E2-491C-8DB0-822DADE377BE}">
        <filterColumn colId="1">
          <filters>
            <filter val="002"/>
          </filters>
        </filterColumn>
        <filterColumn colId="2">
          <filters>
            <filter val="0502"/>
          </filters>
        </filterColumn>
      </autoFilter>
    </customSheetView>
    <customSheetView guid="{C5BD2DB6-53B6-4F70-A7FC-554F9537BDFB}" scale="98" showPageBreaks="1" fitToPage="1" printArea="1" showAutoFilter="1" topLeftCell="A60">
      <selection activeCell="H41" sqref="H41"/>
      <pageMargins left="0.70866141732283472" right="0.31496062992125984" top="0.55118110236220474" bottom="0.35433070866141736" header="0.31496062992125984" footer="0.31496062992125984"/>
      <pageSetup paperSize="9" scale="73" fitToHeight="0" orientation="portrait" horizontalDpi="4294967295" verticalDpi="4294967295" r:id="rId6"/>
      <autoFilter ref="A3:G1057" xr:uid="{8544EF60-0A20-485F-B9BF-90E5DD1D3115}"/>
    </customSheetView>
    <customSheetView guid="{77892576-ABA9-4EB0-AFE0-BFFF155844C3}" scale="70" showPageBreaks="1" fitToPage="1" printArea="1" topLeftCell="A724">
      <selection activeCell="I736" sqref="I736"/>
      <pageMargins left="0.70866141732283472" right="0.31496062992125984" top="0.55118110236220474" bottom="0.35433070866141736" header="0.31496062992125984" footer="0.31496062992125984"/>
      <pageSetup paperSize="9" scale="73" fitToHeight="0" orientation="portrait" horizontalDpi="4294967295" verticalDpi="4294967295" r:id="rId7"/>
    </customSheetView>
    <customSheetView guid="{B55CEDD8-70C0-443A-805E-63BE6A42377C}" scale="80" showPageBreaks="1" fitToPage="1" printArea="1" showAutoFilter="1">
      <selection activeCell="E2" sqref="E1:H1048576"/>
      <pageMargins left="0.70866141732283472" right="0.31496062992125984" top="0.55118110236220474" bottom="0.35433070866141736" header="0.31496062992125984" footer="0.31496062992125984"/>
      <pageSetup paperSize="9" scale="54" fitToHeight="0" orientation="portrait" r:id="rId8"/>
      <autoFilter ref="A3:I1058" xr:uid="{D0BC8947-8636-431F-9F42-5C1281C95AE3}"/>
    </customSheetView>
    <customSheetView guid="{EA8AC2A7-708F-4BA3-8F6F-160EA90851AE}" scale="80" fitToPage="1" showAutoFilter="1">
      <selection activeCell="M13" sqref="M13"/>
      <pageMargins left="0.70866141732283472" right="0.31496062992125984" top="0.55118110236220474" bottom="0.35433070866141736" header="0.31496062992125984" footer="0.31496062992125984"/>
      <pageSetup paperSize="9" scale="59" fitToHeight="0" orientation="portrait" horizontalDpi="4294967295" verticalDpi="4294967295" r:id="rId9"/>
      <autoFilter ref="A6:G1058" xr:uid="{76DE0D9F-D03F-4018-AC25-7CEFEBFC4C67}"/>
    </customSheetView>
    <customSheetView guid="{5ACBF3C7-776E-4764-B62D-840D2274CA77}" showPageBreaks="1" fitToPage="1" printArea="1" showAutoFilter="1" topLeftCell="A1052">
      <selection activeCell="K1065" sqref="K1065"/>
      <pageMargins left="0.70866141732283472" right="0.31496062992125984" top="0.55118110236220474" bottom="0.35433070866141736" header="0.31496062992125984" footer="0.31496062992125984"/>
      <pageSetup paperSize="9" scale="56" fitToHeight="0" orientation="portrait" r:id="rId10"/>
      <autoFilter ref="A6:G1060" xr:uid="{8AA19A96-017A-4FA5-B238-3F5AB9E23766}"/>
    </customSheetView>
  </customSheetViews>
  <mergeCells count="2">
    <mergeCell ref="A5:E5"/>
    <mergeCell ref="A4:G4"/>
  </mergeCells>
  <phoneticPr fontId="6" type="noConversion"/>
  <pageMargins left="0.70866141732283472" right="0.31496062992125984" top="0.55118110236220474" bottom="0.35433070866141736" header="0.31496062992125984" footer="0.31496062992125984"/>
  <pageSetup paperSize="9" scale="73" fitToHeight="0" orientation="portrait" horizontalDpi="4294967295" verticalDpi="4294967295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2025-2027</vt:lpstr>
      <vt:lpstr>'2025-2027'!Заголовки_для_печати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Геращенко</dc:creator>
  <cp:lastModifiedBy>Захаревич Елена</cp:lastModifiedBy>
  <cp:lastPrinted>2026-04-23T00:54:38Z</cp:lastPrinted>
  <dcterms:created xsi:type="dcterms:W3CDTF">2025-08-31T02:24:36Z</dcterms:created>
  <dcterms:modified xsi:type="dcterms:W3CDTF">2026-04-24T07:55:53Z</dcterms:modified>
</cp:coreProperties>
</file>