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2028" yWindow="2088" windowWidth="21600" windowHeight="11340"/>
  </bookViews>
  <sheets>
    <sheet name="ОКС" sheetId="8" r:id="rId1"/>
  </sheets>
  <definedNames>
    <definedName name="_xlnm.Print_Titles" localSheetId="0">ОКС!$15:$15</definedName>
    <definedName name="_xlnm.Print_Area" localSheetId="0">ОКС!$A$1:$M$166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7" i="8" l="1"/>
  <c r="L97" i="8"/>
  <c r="L29" i="8" s="1"/>
  <c r="K101" i="8" l="1"/>
  <c r="M98" i="8"/>
  <c r="K87" i="8"/>
  <c r="H98" i="8"/>
  <c r="K111" i="8"/>
  <c r="H112" i="8"/>
  <c r="M112" i="8"/>
  <c r="J97" i="8" l="1"/>
  <c r="J87" i="8" s="1"/>
  <c r="K97" i="8" l="1"/>
  <c r="K127" i="8" l="1"/>
  <c r="H127" i="8"/>
  <c r="J115" i="8"/>
  <c r="H136" i="8"/>
  <c r="H124" i="8"/>
  <c r="H115" i="8" s="1"/>
  <c r="H103" i="8" l="1"/>
  <c r="H89" i="8" s="1"/>
  <c r="H104" i="8"/>
  <c r="H90" i="8" s="1"/>
  <c r="H105" i="8"/>
  <c r="H91" i="8" s="1"/>
  <c r="H106" i="8"/>
  <c r="H92" i="8" s="1"/>
  <c r="H107" i="8"/>
  <c r="H93" i="8" s="1"/>
  <c r="H110" i="8"/>
  <c r="H102" i="8"/>
  <c r="H88" i="8" s="1"/>
  <c r="M89" i="8"/>
  <c r="M90" i="8"/>
  <c r="M91" i="8"/>
  <c r="M92" i="8"/>
  <c r="M73" i="8" s="1"/>
  <c r="H73" i="8" s="1"/>
  <c r="M93" i="8"/>
  <c r="M74" i="8" s="1"/>
  <c r="H74" i="8" s="1"/>
  <c r="M96" i="8"/>
  <c r="M88" i="8"/>
  <c r="L89" i="8"/>
  <c r="L90" i="8"/>
  <c r="L91" i="8"/>
  <c r="L92" i="8"/>
  <c r="L93" i="8"/>
  <c r="L94" i="8"/>
  <c r="L95" i="8"/>
  <c r="L96" i="8"/>
  <c r="L28" i="8" s="1"/>
  <c r="H97" i="8"/>
  <c r="L99" i="8"/>
  <c r="L100" i="8"/>
  <c r="L88" i="8"/>
  <c r="K89" i="8"/>
  <c r="K90" i="8"/>
  <c r="K91" i="8"/>
  <c r="K92" i="8"/>
  <c r="K93" i="8"/>
  <c r="K94" i="8"/>
  <c r="K95" i="8"/>
  <c r="K96" i="8"/>
  <c r="K28" i="8" s="1"/>
  <c r="K99" i="8"/>
  <c r="K100" i="8"/>
  <c r="K88" i="8"/>
  <c r="J89" i="8"/>
  <c r="J90" i="8"/>
  <c r="J91" i="8"/>
  <c r="J92" i="8"/>
  <c r="J93" i="8"/>
  <c r="J95" i="8"/>
  <c r="J96" i="8"/>
  <c r="J99" i="8"/>
  <c r="J100" i="8"/>
  <c r="J88" i="8"/>
  <c r="I89" i="8"/>
  <c r="I90" i="8"/>
  <c r="I91" i="8"/>
  <c r="I92" i="8"/>
  <c r="I93" i="8"/>
  <c r="I95" i="8"/>
  <c r="I96" i="8"/>
  <c r="I97" i="8"/>
  <c r="I99" i="8"/>
  <c r="I100" i="8"/>
  <c r="I88" i="8"/>
  <c r="J45" i="8"/>
  <c r="L101" i="8"/>
  <c r="L87" i="8" s="1"/>
  <c r="K44" i="8"/>
  <c r="J44" i="8"/>
  <c r="J36" i="8"/>
  <c r="J19" i="8" s="1"/>
  <c r="I34" i="8"/>
  <c r="H49" i="8"/>
  <c r="J152" i="8"/>
  <c r="J140" i="8" s="1"/>
  <c r="J48" i="8"/>
  <c r="I48" i="8"/>
  <c r="I62" i="8"/>
  <c r="L48" i="8"/>
  <c r="K48" i="8"/>
  <c r="M142" i="8"/>
  <c r="M143" i="8"/>
  <c r="M57" i="8" s="1"/>
  <c r="M144" i="8"/>
  <c r="M145" i="8"/>
  <c r="M146" i="8"/>
  <c r="M58" i="8" s="1"/>
  <c r="M147" i="8"/>
  <c r="M59" i="8" s="1"/>
  <c r="H59" i="8" s="1"/>
  <c r="M148" i="8"/>
  <c r="M149" i="8"/>
  <c r="M150" i="8"/>
  <c r="M151" i="8"/>
  <c r="L142" i="8"/>
  <c r="L143" i="8"/>
  <c r="L144" i="8"/>
  <c r="L145" i="8"/>
  <c r="L146" i="8"/>
  <c r="L147" i="8"/>
  <c r="L148" i="8"/>
  <c r="L149" i="8"/>
  <c r="L150" i="8"/>
  <c r="L151" i="8"/>
  <c r="K142" i="8"/>
  <c r="K143" i="8"/>
  <c r="K144" i="8"/>
  <c r="K145" i="8"/>
  <c r="K146" i="8"/>
  <c r="K147" i="8"/>
  <c r="K148" i="8"/>
  <c r="K149" i="8"/>
  <c r="K150" i="8"/>
  <c r="K151" i="8"/>
  <c r="J142" i="8"/>
  <c r="J143" i="8"/>
  <c r="J144" i="8"/>
  <c r="J145" i="8"/>
  <c r="J146" i="8"/>
  <c r="J147" i="8"/>
  <c r="J148" i="8"/>
  <c r="J149" i="8"/>
  <c r="J150" i="8"/>
  <c r="J151" i="8"/>
  <c r="I142" i="8"/>
  <c r="I143" i="8"/>
  <c r="I144" i="8"/>
  <c r="I145" i="8"/>
  <c r="I146" i="8"/>
  <c r="I147" i="8"/>
  <c r="I148" i="8"/>
  <c r="I149" i="8"/>
  <c r="I150" i="8"/>
  <c r="I151" i="8"/>
  <c r="J141" i="8"/>
  <c r="K141" i="8"/>
  <c r="L141" i="8"/>
  <c r="M141" i="8"/>
  <c r="I153" i="8"/>
  <c r="I141" i="8" s="1"/>
  <c r="H153" i="8"/>
  <c r="H141" i="8" s="1"/>
  <c r="H154" i="8"/>
  <c r="H142" i="8" s="1"/>
  <c r="H155" i="8"/>
  <c r="H143" i="8" s="1"/>
  <c r="H156" i="8"/>
  <c r="H144" i="8" s="1"/>
  <c r="H157" i="8"/>
  <c r="H145" i="8" s="1"/>
  <c r="H158" i="8"/>
  <c r="H146" i="8" s="1"/>
  <c r="H159" i="8"/>
  <c r="H147" i="8" s="1"/>
  <c r="H160" i="8"/>
  <c r="H148" i="8" s="1"/>
  <c r="H161" i="8"/>
  <c r="H149" i="8" s="1"/>
  <c r="H162" i="8"/>
  <c r="H150" i="8" s="1"/>
  <c r="H163" i="8"/>
  <c r="H151" i="8" s="1"/>
  <c r="M42" i="8"/>
  <c r="L42" i="8"/>
  <c r="L43" i="8"/>
  <c r="L44" i="8"/>
  <c r="L45" i="8"/>
  <c r="L46" i="8"/>
  <c r="L47" i="8"/>
  <c r="K42" i="8"/>
  <c r="K43" i="8"/>
  <c r="K45" i="8"/>
  <c r="K46" i="8"/>
  <c r="K47" i="8"/>
  <c r="J42" i="8"/>
  <c r="J43" i="8"/>
  <c r="J46" i="8"/>
  <c r="J47" i="8"/>
  <c r="J41" i="8"/>
  <c r="K41" i="8"/>
  <c r="L41" i="8"/>
  <c r="M41" i="8"/>
  <c r="I42" i="8"/>
  <c r="I43" i="8"/>
  <c r="I44" i="8"/>
  <c r="I45" i="8"/>
  <c r="I46" i="8"/>
  <c r="I47" i="8"/>
  <c r="I41" i="8"/>
  <c r="J40" i="8"/>
  <c r="J23" i="8" s="1"/>
  <c r="K40" i="8"/>
  <c r="K23" i="8" s="1"/>
  <c r="M40" i="8"/>
  <c r="M23" i="8" s="1"/>
  <c r="I40" i="8"/>
  <c r="I23" i="8" s="1"/>
  <c r="M38" i="8"/>
  <c r="M39" i="8"/>
  <c r="L38" i="8"/>
  <c r="L39" i="8"/>
  <c r="K38" i="8"/>
  <c r="K39" i="8"/>
  <c r="J38" i="8"/>
  <c r="J39" i="8"/>
  <c r="J37" i="8"/>
  <c r="K37" i="8"/>
  <c r="L37" i="8"/>
  <c r="M37" i="8"/>
  <c r="I38" i="8"/>
  <c r="I39" i="8"/>
  <c r="I37" i="8"/>
  <c r="K36" i="8"/>
  <c r="K19" i="8" s="1"/>
  <c r="L36" i="8"/>
  <c r="M36" i="8"/>
  <c r="M19" i="8" s="1"/>
  <c r="I36" i="8"/>
  <c r="I19" i="8" s="1"/>
  <c r="J35" i="8"/>
  <c r="J18" i="8" s="1"/>
  <c r="K35" i="8"/>
  <c r="K18" i="8" s="1"/>
  <c r="L35" i="8"/>
  <c r="L18" i="8" s="1"/>
  <c r="M35" i="8"/>
  <c r="M18" i="8" s="1"/>
  <c r="I35" i="8"/>
  <c r="I18" i="8" s="1"/>
  <c r="J34" i="8"/>
  <c r="K34" i="8"/>
  <c r="L34" i="8"/>
  <c r="M34" i="8"/>
  <c r="L54" i="8"/>
  <c r="L40" i="8" s="1"/>
  <c r="L23" i="8" s="1"/>
  <c r="H64" i="8"/>
  <c r="J62" i="8"/>
  <c r="K62" i="8"/>
  <c r="L62" i="8"/>
  <c r="H65" i="8"/>
  <c r="H66" i="8"/>
  <c r="H67" i="8"/>
  <c r="H68" i="8"/>
  <c r="H69" i="8"/>
  <c r="H63" i="8"/>
  <c r="L152" i="8"/>
  <c r="L140" i="8" s="1"/>
  <c r="K152" i="8"/>
  <c r="K140" i="8" s="1"/>
  <c r="M114" i="8"/>
  <c r="H114" i="8" s="1"/>
  <c r="H100" i="8" s="1"/>
  <c r="M113" i="8"/>
  <c r="M99" i="8" s="1"/>
  <c r="M111" i="8"/>
  <c r="M97" i="8" s="1"/>
  <c r="M109" i="8"/>
  <c r="H109" i="8" s="1"/>
  <c r="H95" i="8" s="1"/>
  <c r="M108" i="8"/>
  <c r="M94" i="8" s="1"/>
  <c r="J108" i="8"/>
  <c r="J101" i="8" s="1"/>
  <c r="I108" i="8"/>
  <c r="I94" i="8" s="1"/>
  <c r="H55" i="8"/>
  <c r="H56" i="8"/>
  <c r="H52" i="8"/>
  <c r="H51" i="8"/>
  <c r="H50" i="8"/>
  <c r="M152" i="8"/>
  <c r="M140" i="8" s="1"/>
  <c r="H53" i="8"/>
  <c r="K17" i="8" l="1"/>
  <c r="J33" i="8"/>
  <c r="H152" i="8"/>
  <c r="H37" i="8"/>
  <c r="I22" i="8"/>
  <c r="M25" i="8"/>
  <c r="K22" i="8"/>
  <c r="M17" i="8"/>
  <c r="K26" i="8"/>
  <c r="I33" i="8"/>
  <c r="I152" i="8"/>
  <c r="I140" i="8" s="1"/>
  <c r="M61" i="8"/>
  <c r="H61" i="8" s="1"/>
  <c r="L17" i="8"/>
  <c r="I20" i="8"/>
  <c r="K21" i="8"/>
  <c r="I17" i="8"/>
  <c r="L20" i="8"/>
  <c r="M70" i="8"/>
  <c r="H70" i="8" s="1"/>
  <c r="K20" i="8"/>
  <c r="M22" i="8"/>
  <c r="I31" i="8"/>
  <c r="J27" i="8"/>
  <c r="H39" i="8"/>
  <c r="L21" i="8"/>
  <c r="L24" i="8"/>
  <c r="K30" i="8"/>
  <c r="L26" i="8"/>
  <c r="J29" i="8"/>
  <c r="K31" i="8"/>
  <c r="H41" i="8"/>
  <c r="L31" i="8"/>
  <c r="I21" i="8"/>
  <c r="J20" i="8"/>
  <c r="J25" i="8"/>
  <c r="L25" i="8"/>
  <c r="K27" i="8"/>
  <c r="I30" i="8"/>
  <c r="J30" i="8"/>
  <c r="H96" i="8"/>
  <c r="H54" i="8"/>
  <c r="I26" i="8"/>
  <c r="H36" i="8"/>
  <c r="H23" i="8"/>
  <c r="I29" i="8"/>
  <c r="J31" i="8"/>
  <c r="H42" i="8"/>
  <c r="K25" i="8"/>
  <c r="L33" i="8"/>
  <c r="H140" i="8"/>
  <c r="J22" i="8"/>
  <c r="K29" i="8"/>
  <c r="I27" i="8"/>
  <c r="M95" i="8"/>
  <c r="H113" i="8"/>
  <c r="H99" i="8" s="1"/>
  <c r="J24" i="8"/>
  <c r="L30" i="8"/>
  <c r="H38" i="8"/>
  <c r="I101" i="8"/>
  <c r="I87" i="8" s="1"/>
  <c r="H34" i="8"/>
  <c r="L19" i="8"/>
  <c r="H19" i="8" s="1"/>
  <c r="M20" i="8"/>
  <c r="J21" i="8"/>
  <c r="L22" i="8"/>
  <c r="I25" i="8"/>
  <c r="K33" i="8"/>
  <c r="I24" i="8"/>
  <c r="J17" i="8"/>
  <c r="H57" i="8"/>
  <c r="H58" i="8"/>
  <c r="H28" i="8"/>
  <c r="H18" i="8"/>
  <c r="M100" i="8"/>
  <c r="M71" i="8" s="1"/>
  <c r="H108" i="8"/>
  <c r="H94" i="8" s="1"/>
  <c r="H87" i="8" s="1"/>
  <c r="M101" i="8"/>
  <c r="M87" i="8" s="1"/>
  <c r="M60" i="8" s="1"/>
  <c r="M24" i="8"/>
  <c r="K24" i="8"/>
  <c r="H111" i="8"/>
  <c r="M21" i="8"/>
  <c r="H40" i="8"/>
  <c r="J94" i="8"/>
  <c r="J26" i="8" s="1"/>
  <c r="H35" i="8"/>
  <c r="H101" i="8" l="1"/>
  <c r="M47" i="8"/>
  <c r="H47" i="8" s="1"/>
  <c r="H17" i="8"/>
  <c r="M43" i="8"/>
  <c r="M26" i="8" s="1"/>
  <c r="H26" i="8" s="1"/>
  <c r="H20" i="8"/>
  <c r="I16" i="8"/>
  <c r="H25" i="8"/>
  <c r="H21" i="8"/>
  <c r="L16" i="8"/>
  <c r="H24" i="8"/>
  <c r="H22" i="8"/>
  <c r="H71" i="8"/>
  <c r="M44" i="8"/>
  <c r="M46" i="8"/>
  <c r="H60" i="8"/>
  <c r="J16" i="8"/>
  <c r="K16" i="8"/>
  <c r="M72" i="8"/>
  <c r="M62" i="8" s="1"/>
  <c r="H62" i="8" s="1"/>
  <c r="M48" i="8"/>
  <c r="M31" i="8" l="1"/>
  <c r="H31" i="8" s="1"/>
  <c r="H43" i="8"/>
  <c r="M27" i="8"/>
  <c r="H44" i="8"/>
  <c r="H72" i="8"/>
  <c r="M45" i="8"/>
  <c r="M33" i="8"/>
  <c r="H33" i="8" s="1"/>
  <c r="H48" i="8"/>
  <c r="M30" i="8"/>
  <c r="H30" i="8" s="1"/>
  <c r="H46" i="8"/>
  <c r="M29" i="8" l="1"/>
  <c r="H29" i="8" s="1"/>
  <c r="H45" i="8"/>
  <c r="H27" i="8"/>
  <c r="M16" i="8" l="1"/>
  <c r="H16" i="8" s="1"/>
</calcChain>
</file>

<file path=xl/sharedStrings.xml><?xml version="1.0" encoding="utf-8"?>
<sst xmlns="http://schemas.openxmlformats.org/spreadsheetml/2006/main" count="189" uniqueCount="69">
  <si>
    <t>кредиторская задолженность</t>
  </si>
  <si>
    <t>Создаваемая мощность (прирост мощности) объекта</t>
  </si>
  <si>
    <t>Сметная стоимость объекта или предполагаемая (предельная) стоимость объекта (тыс. руб.)</t>
  </si>
  <si>
    <t>Год определения стоимости строительства объекта</t>
  </si>
  <si>
    <t>Год</t>
  </si>
  <si>
    <t>Федеральный бюджет</t>
  </si>
  <si>
    <t>Областной бюджет</t>
  </si>
  <si>
    <t>Городской бюджет</t>
  </si>
  <si>
    <t>Внебюджетные средства</t>
  </si>
  <si>
    <t>ВСЕГО</t>
  </si>
  <si>
    <t>2015 год</t>
  </si>
  <si>
    <t>2016 год</t>
  </si>
  <si>
    <t>2017 год</t>
  </si>
  <si>
    <t>Реконструкция</t>
  </si>
  <si>
    <t>II квартал 2014 года</t>
  </si>
  <si>
    <t>2015 - 2017</t>
  </si>
  <si>
    <t>Строительство</t>
  </si>
  <si>
    <t>119 раб. мест</t>
  </si>
  <si>
    <t>III квартал 2015 года</t>
  </si>
  <si>
    <t>2018 год</t>
  </si>
  <si>
    <t>2019 год</t>
  </si>
  <si>
    <t>2020 год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</si>
  <si>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</si>
  <si>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Направление инвестирования (проектные работы, строительство, реконструкция, техническое перевооружение, приобретение)</t>
  </si>
  <si>
    <t>Общий объем финансирования, тыс. руб.</t>
  </si>
  <si>
    <t>2021 год</t>
  </si>
  <si>
    <t>2022 год</t>
  </si>
  <si>
    <t>2023 год</t>
  </si>
  <si>
    <t>2024 год</t>
  </si>
  <si>
    <t>2025 год</t>
  </si>
  <si>
    <t xml:space="preserve">Приложение № 2 </t>
  </si>
  <si>
    <t>к муниципальной программе</t>
  </si>
  <si>
    <t>2020-2023</t>
  </si>
  <si>
    <t>В ценах соответствующих лет</t>
  </si>
  <si>
    <t>проектные работы</t>
  </si>
  <si>
    <t>11,2 га</t>
  </si>
  <si>
    <t xml:space="preserve">администрации города Благовещенска </t>
  </si>
  <si>
    <t>Приложение № 2  к постановлению</t>
  </si>
  <si>
    <t>Плановый объем и источники финансирования по годам реализации муниципальной программы, тыс. руб.</t>
  </si>
  <si>
    <t>Наименование муниципальной программы, основного мероприятия, мероприятия / объекта капитального строительства (объекта недвижимого имущества)</t>
  </si>
  <si>
    <t xml:space="preserve">Срок строительства объекта или реализации мероприятия (с учетом разработки ПСД) / срок разработки ПСД </t>
  </si>
  <si>
    <t>В том числе расходы на ПИР и ПСД</t>
  </si>
  <si>
    <t>Всего по муниципальной программе «Развитие малого и среднего предпринимательства и туризма на территории города Благовещенска», в том числе:</t>
  </si>
  <si>
    <t>Подпрограмма 1 «Развитие туризма в городе Благовещенске»</t>
  </si>
  <si>
    <t>Основное мероприятие 1.1. «Развитие обеспечивающей инфраструктуры муниципальной собственности к туристским объектам», в том числе:</t>
  </si>
  <si>
    <t>Всего по основному мероприятию за весь период реализации муниципальной программы, в том числе:</t>
  </si>
  <si>
    <t>2015 год, в том числе:</t>
  </si>
  <si>
    <t>Всего по муниципальной программе, в том числе:</t>
  </si>
  <si>
    <t>2018 год, в том числе:</t>
  </si>
  <si>
    <t>Мероприятие 1.1.1. «Реконструкция канализационного коллектора от Северного жилого района до очистных сооружений канализации, г. Благовещенск, Амурская область, 4-я очередь»</t>
  </si>
  <si>
    <t>Всего по мероприятию за весь период реализации муниципальной программы, в том числе:</t>
  </si>
  <si>
    <t>Мероприятие 1.1.2. «Очистные сооружения ливневой канализации центрально-исторического планировочного района г. Благовещенска»</t>
  </si>
  <si>
    <t>5 059 п. м.</t>
  </si>
  <si>
    <t>Основное мероприятие 1.3. «Совершенствование инфраструктуры досуга и массового отдыха для жителей и гостей города»</t>
  </si>
  <si>
    <t>Мероприятие 1.3.7. «Капитальные вложения в объекты муниципальной собственности (Большой городской центр «Трибуна Холл» г. Благовещенск, Амурская область)»</t>
  </si>
  <si>
    <t>Основное мероприятие 2.2. «Развитие инфраструктуры поддержки малого и среднего предпринимательства»</t>
  </si>
  <si>
    <t>Подпрограмма 2 «Развитие малого и среднего предпринимательства в городе Благовещенске»</t>
  </si>
  <si>
    <r>
      <t>13 824 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/сутки</t>
    </r>
  </si>
  <si>
    <t>неиспользованный остаток прошлых лет</t>
  </si>
  <si>
    <t>Строительство «под ключ»</t>
  </si>
  <si>
    <t>2014 - 2024</t>
  </si>
  <si>
    <t>2022 год, в том числе:</t>
  </si>
  <si>
    <t xml:space="preserve">   * Планируемый объем финансирования при условии выделения средств из федерального и областного бюджетов.</t>
  </si>
  <si>
    <t>2023 год *</t>
  </si>
  <si>
    <t>2023 год, в том числе:</t>
  </si>
  <si>
    <t xml:space="preserve">Мероприятие 1.3.8.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 </t>
  </si>
  <si>
    <t xml:space="preserve">Мероприятие 1.3.9.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 </t>
  </si>
  <si>
    <t>Мероприятие 2.2.1. «Строительство здания бизнес-инкубатора (проектные работы)»</t>
  </si>
  <si>
    <t xml:space="preserve">от 17.02.2023  № 721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</si>
</sst>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6" fillId="0" borderId="0" xfId="0" applyFont="1" applyFill="1"/>
    <xf numFmtId="164" fontId="1" fillId="0" borderId="0" xfId="0" applyNumberFormat="1" applyFont="1" applyFill="1" applyAlignment="1">
      <alignment horizontal="left" wrapText="1"/>
    </xf>
    <xf numFmtId="164" fontId="1" fillId="0" borderId="0" xfId="0" applyNumberFormat="1" applyFont="1" applyFill="1" applyAlignment="1">
      <alignment wrapText="1"/>
    </xf>
    <xf numFmtId="164" fontId="1" fillId="0" borderId="0" xfId="0" applyNumberFormat="1" applyFont="1" applyFill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 wrapText="1"/>
    </xf>
    <xf numFmtId="9" fontId="6" fillId="0" borderId="0" xfId="0" applyNumberFormat="1" applyFont="1" applyFill="1"/>
    <xf numFmtId="164" fontId="6" fillId="0" borderId="0" xfId="0" applyNumberFormat="1" applyFont="1" applyFill="1"/>
    <xf numFmtId="165" fontId="6" fillId="0" borderId="0" xfId="0" applyNumberFormat="1" applyFont="1" applyFill="1"/>
    <xf numFmtId="0" fontId="1" fillId="0" borderId="0" xfId="0" applyFont="1" applyFill="1"/>
    <xf numFmtId="0" fontId="7" fillId="0" borderId="1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horizontal="center" vertical="top" wrapText="1"/>
    </xf>
    <xf numFmtId="164" fontId="1" fillId="0" borderId="4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164" fontId="1" fillId="0" borderId="0" xfId="0" applyNumberFormat="1" applyFont="1" applyFill="1" applyAlignment="1">
      <alignment wrapText="1"/>
    </xf>
    <xf numFmtId="0" fontId="5" fillId="0" borderId="0" xfId="0" applyFont="1" applyFill="1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670136</xdr:colOff>
      <xdr:row>70</xdr:row>
      <xdr:rowOff>167004</xdr:rowOff>
    </xdr:from>
    <xdr:ext cx="261056" cy="328295"/>
    <xdr:sp macro="" textlink="">
      <xdr:nvSpPr>
        <xdr:cNvPr id="19" name="Прямоугольник 18">
          <a:extLst>
            <a:ext uri="{FF2B5EF4-FFF2-40B4-BE49-F238E27FC236}">
              <a16:creationId xmlns:a16="http://schemas.microsoft.com/office/drawing/2014/main" xmlns="" id="{1E3F2441-4FC8-40F1-8134-961E8643AAE2}"/>
            </a:ext>
          </a:extLst>
        </xdr:cNvPr>
        <xdr:cNvSpPr/>
      </xdr:nvSpPr>
      <xdr:spPr>
        <a:xfrm>
          <a:off x="10554969" y="18476171"/>
          <a:ext cx="261056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ru-RU" sz="1600" b="1" cap="none" spc="0">
              <a:ln w="10541" cmpd="sng">
                <a:noFill/>
                <a:prstDash val="solid"/>
              </a:ln>
              <a:solidFill>
                <a:sysClr val="windowText" lastClr="000000"/>
              </a:solidFill>
              <a:effectLst/>
              <a:latin typeface="Times New Roman" pitchFamily="18" charset="0"/>
              <a:cs typeface="Times New Roman" pitchFamily="18" charset="0"/>
            </a:rPr>
            <a:t>*</a:t>
          </a:r>
        </a:p>
      </xdr:txBody>
    </xdr:sp>
    <xdr:clientData/>
  </xdr:oneCellAnchor>
  <xdr:oneCellAnchor>
    <xdr:from>
      <xdr:col>7</xdr:col>
      <xdr:colOff>699770</xdr:colOff>
      <xdr:row>32</xdr:row>
      <xdr:rowOff>0</xdr:rowOff>
    </xdr:from>
    <xdr:ext cx="224897" cy="337951"/>
    <xdr:sp macro="" textlink="">
      <xdr:nvSpPr>
        <xdr:cNvPr id="7" name="Прямоугольник 6">
          <a:extLst>
            <a:ext uri="{FF2B5EF4-FFF2-40B4-BE49-F238E27FC236}">
              <a16:creationId xmlns:a16="http://schemas.microsoft.com/office/drawing/2014/main" xmlns="" id="{E04B3FA9-5CDC-4A86-9F64-F885E065D041}"/>
            </a:ext>
          </a:extLst>
        </xdr:cNvPr>
        <xdr:cNvSpPr/>
      </xdr:nvSpPr>
      <xdr:spPr>
        <a:xfrm>
          <a:off x="10579523" y="8159750"/>
          <a:ext cx="195188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693420</xdr:colOff>
      <xdr:row>71</xdr:row>
      <xdr:rowOff>193675</xdr:rowOff>
    </xdr:from>
    <xdr:ext cx="236772" cy="328295"/>
    <xdr:sp macro="" textlink="">
      <xdr:nvSpPr>
        <xdr:cNvPr id="5" name="Прямоугольник 4">
          <a:extLst>
            <a:ext uri="{FF2B5EF4-FFF2-40B4-BE49-F238E27FC236}">
              <a16:creationId xmlns:a16="http://schemas.microsoft.com/office/drawing/2014/main" xmlns="" id="{F54D1C99-0747-484F-B8C7-8236CF5E1209}"/>
            </a:ext>
          </a:extLst>
        </xdr:cNvPr>
        <xdr:cNvSpPr/>
      </xdr:nvSpPr>
      <xdr:spPr>
        <a:xfrm>
          <a:off x="10582063" y="19116675"/>
          <a:ext cx="216477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ru-RU" sz="1600" b="1" cap="none" spc="0">
              <a:ln w="10541" cmpd="sng">
                <a:noFill/>
                <a:prstDash val="solid"/>
              </a:ln>
              <a:solidFill>
                <a:sysClr val="windowText" lastClr="000000"/>
              </a:solidFill>
              <a:effectLst/>
              <a:latin typeface="Times New Roman" pitchFamily="18" charset="0"/>
              <a:cs typeface="Times New Roman" pitchFamily="18" charset="0"/>
            </a:rPr>
            <a:t>*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5"/>
  <sheetViews>
    <sheetView tabSelected="1" view="pageBreakPreview" zoomScaleNormal="100" zoomScaleSheetLayoutView="100" workbookViewId="0">
      <selection activeCell="K4" sqref="K4:M4"/>
    </sheetView>
  </sheetViews>
  <sheetFormatPr defaultColWidth="9.109375" defaultRowHeight="14.4" x14ac:dyDescent="0.3"/>
  <cols>
    <col min="1" max="1" width="28.5546875" style="1" customWidth="1"/>
    <col min="2" max="3" width="18.109375" style="1" customWidth="1"/>
    <col min="4" max="4" width="17" style="1" customWidth="1"/>
    <col min="5" max="5" width="14.33203125" style="1" customWidth="1"/>
    <col min="6" max="6" width="14.5546875" style="1" customWidth="1"/>
    <col min="7" max="7" width="37.5546875" style="1" customWidth="1"/>
    <col min="8" max="8" width="12.6640625" style="1" customWidth="1"/>
    <col min="9" max="9" width="14.5546875" style="1" customWidth="1"/>
    <col min="10" max="10" width="14.109375" style="1" customWidth="1"/>
    <col min="11" max="11" width="14.5546875" style="1" customWidth="1"/>
    <col min="12" max="12" width="13" style="1" customWidth="1"/>
    <col min="13" max="13" width="16" style="1" customWidth="1"/>
    <col min="14" max="14" width="11.44140625" style="1" bestFit="1" customWidth="1"/>
    <col min="15" max="15" width="9.6640625" style="1" bestFit="1" customWidth="1"/>
    <col min="16" max="16384" width="9.109375" style="1"/>
  </cols>
  <sheetData>
    <row r="1" spans="1:14" ht="15" customHeight="1" x14ac:dyDescent="0.25">
      <c r="I1" s="44"/>
      <c r="J1" s="44"/>
      <c r="K1" s="44"/>
      <c r="L1" s="44"/>
      <c r="M1" s="44"/>
    </row>
    <row r="2" spans="1:14" ht="15" customHeight="1" x14ac:dyDescent="0.3">
      <c r="I2" s="2"/>
      <c r="K2" s="47" t="s">
        <v>37</v>
      </c>
      <c r="L2" s="47"/>
      <c r="M2" s="47"/>
    </row>
    <row r="3" spans="1:14" ht="15" customHeight="1" x14ac:dyDescent="0.3">
      <c r="I3" s="2"/>
      <c r="K3" s="47" t="s">
        <v>36</v>
      </c>
      <c r="L3" s="47"/>
      <c r="M3" s="47"/>
    </row>
    <row r="4" spans="1:14" ht="15" customHeight="1" x14ac:dyDescent="0.3">
      <c r="I4" s="2"/>
      <c r="K4" s="47" t="s">
        <v>68</v>
      </c>
      <c r="L4" s="47"/>
      <c r="M4" s="47"/>
    </row>
    <row r="5" spans="1:14" ht="15" customHeight="1" x14ac:dyDescent="0.25">
      <c r="I5" s="2"/>
      <c r="J5" s="2"/>
      <c r="K5" s="2"/>
      <c r="L5" s="2"/>
      <c r="M5" s="2"/>
    </row>
    <row r="6" spans="1:14" ht="15" customHeight="1" x14ac:dyDescent="0.25">
      <c r="I6" s="2"/>
      <c r="J6" s="2"/>
      <c r="K6" s="2"/>
      <c r="L6" s="2"/>
      <c r="M6" s="2"/>
    </row>
    <row r="7" spans="1:14" ht="15" customHeight="1" x14ac:dyDescent="0.3">
      <c r="J7" s="3"/>
      <c r="K7" s="44" t="s">
        <v>30</v>
      </c>
      <c r="L7" s="44"/>
      <c r="M7" s="44"/>
    </row>
    <row r="8" spans="1:14" ht="15" customHeight="1" x14ac:dyDescent="0.3">
      <c r="J8" s="3"/>
      <c r="K8" s="44" t="s">
        <v>31</v>
      </c>
      <c r="L8" s="44"/>
      <c r="M8" s="44"/>
    </row>
    <row r="9" spans="1:14" ht="15" customHeight="1" x14ac:dyDescent="0.25">
      <c r="I9" s="4"/>
      <c r="J9" s="4"/>
      <c r="K9" s="4"/>
      <c r="L9" s="4"/>
      <c r="M9" s="4"/>
    </row>
    <row r="10" spans="1:14" ht="31.5" customHeight="1" x14ac:dyDescent="0.3">
      <c r="A10" s="45" t="s">
        <v>22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</row>
    <row r="12" spans="1:14" ht="31.5" customHeight="1" x14ac:dyDescent="0.3">
      <c r="A12" s="31" t="s">
        <v>39</v>
      </c>
      <c r="B12" s="31" t="s">
        <v>23</v>
      </c>
      <c r="C12" s="31" t="s">
        <v>1</v>
      </c>
      <c r="D12" s="31" t="s">
        <v>2</v>
      </c>
      <c r="E12" s="31" t="s">
        <v>3</v>
      </c>
      <c r="F12" s="31" t="s">
        <v>40</v>
      </c>
      <c r="G12" s="31" t="s">
        <v>38</v>
      </c>
      <c r="H12" s="31"/>
      <c r="I12" s="31"/>
      <c r="J12" s="31"/>
      <c r="K12" s="31"/>
      <c r="L12" s="31"/>
      <c r="M12" s="31"/>
    </row>
    <row r="13" spans="1:14" ht="48.75" customHeight="1" x14ac:dyDescent="0.3">
      <c r="A13" s="31"/>
      <c r="B13" s="31"/>
      <c r="C13" s="31"/>
      <c r="D13" s="31"/>
      <c r="E13" s="31"/>
      <c r="F13" s="31"/>
      <c r="G13" s="31" t="s">
        <v>4</v>
      </c>
      <c r="H13" s="31" t="s">
        <v>24</v>
      </c>
      <c r="I13" s="31"/>
      <c r="J13" s="31" t="s">
        <v>5</v>
      </c>
      <c r="K13" s="31" t="s">
        <v>6</v>
      </c>
      <c r="L13" s="31" t="s">
        <v>7</v>
      </c>
      <c r="M13" s="31" t="s">
        <v>8</v>
      </c>
    </row>
    <row r="14" spans="1:14" ht="78.75" customHeight="1" x14ac:dyDescent="0.3">
      <c r="A14" s="31"/>
      <c r="B14" s="31"/>
      <c r="C14" s="31"/>
      <c r="D14" s="31"/>
      <c r="E14" s="31"/>
      <c r="F14" s="31"/>
      <c r="G14" s="31"/>
      <c r="H14" s="5" t="s">
        <v>9</v>
      </c>
      <c r="I14" s="5" t="s">
        <v>41</v>
      </c>
      <c r="J14" s="31"/>
      <c r="K14" s="31"/>
      <c r="L14" s="31"/>
      <c r="M14" s="31"/>
    </row>
    <row r="15" spans="1:14" ht="15.75" x14ac:dyDescent="0.25">
      <c r="A15" s="5">
        <v>1</v>
      </c>
      <c r="B15" s="5">
        <v>2</v>
      </c>
      <c r="C15" s="5">
        <v>3</v>
      </c>
      <c r="D15" s="5">
        <v>4</v>
      </c>
      <c r="E15" s="5">
        <v>5</v>
      </c>
      <c r="F15" s="5">
        <v>6</v>
      </c>
      <c r="G15" s="5">
        <v>7</v>
      </c>
      <c r="H15" s="5">
        <v>8</v>
      </c>
      <c r="I15" s="5">
        <v>9</v>
      </c>
      <c r="J15" s="5">
        <v>10</v>
      </c>
      <c r="K15" s="5">
        <v>11</v>
      </c>
      <c r="L15" s="5">
        <v>12</v>
      </c>
      <c r="M15" s="5">
        <v>13</v>
      </c>
    </row>
    <row r="16" spans="1:14" ht="31.2" x14ac:dyDescent="0.3">
      <c r="A16" s="35" t="s">
        <v>42</v>
      </c>
      <c r="B16" s="49"/>
      <c r="C16" s="49"/>
      <c r="D16" s="49"/>
      <c r="E16" s="49"/>
      <c r="F16" s="49"/>
      <c r="G16" s="6" t="s">
        <v>47</v>
      </c>
      <c r="H16" s="7">
        <f>SUM(J16:M16)</f>
        <v>4437005.8</v>
      </c>
      <c r="I16" s="7">
        <f>I17+I20+I21+I22+I24+I25+I26+I27+I29+I30+I31</f>
        <v>105204.74</v>
      </c>
      <c r="J16" s="7">
        <f>J17+J20+J21+J22+J24+J25+J26+J27+J29+J30+J31</f>
        <v>2498758.5</v>
      </c>
      <c r="K16" s="7">
        <f>K17+K20+K21+K22+K24+K25+K26+K27+K29+K30+K31</f>
        <v>1685804.5</v>
      </c>
      <c r="L16" s="7">
        <f>L17+L20+L21+L22+L24+L25+L26+L27+L29+L30+L31</f>
        <v>252442.8</v>
      </c>
      <c r="M16" s="7">
        <f>M17+M20+M21+M22+M24+M25+M26+M27+M29+M30+M31</f>
        <v>0</v>
      </c>
      <c r="N16" s="11"/>
    </row>
    <row r="17" spans="1:13" ht="15.6" x14ac:dyDescent="0.3">
      <c r="A17" s="36"/>
      <c r="B17" s="50"/>
      <c r="C17" s="50"/>
      <c r="D17" s="50"/>
      <c r="E17" s="50"/>
      <c r="F17" s="50"/>
      <c r="G17" s="6" t="s">
        <v>46</v>
      </c>
      <c r="H17" s="7">
        <f t="shared" ref="H17:H31" si="0">SUM(J17:M17)</f>
        <v>225946</v>
      </c>
      <c r="I17" s="7">
        <f>I34+I88+I141</f>
        <v>3269.6</v>
      </c>
      <c r="J17" s="7">
        <f>J34+J88+J141</f>
        <v>204138.5</v>
      </c>
      <c r="K17" s="7">
        <f>K34+K88+K141</f>
        <v>12902</v>
      </c>
      <c r="L17" s="7">
        <f>L34+L88+L141</f>
        <v>8905.5</v>
      </c>
      <c r="M17" s="7">
        <f>M34+M88+M141</f>
        <v>0</v>
      </c>
    </row>
    <row r="18" spans="1:13" ht="15.6" x14ac:dyDescent="0.3">
      <c r="A18" s="36"/>
      <c r="B18" s="50"/>
      <c r="C18" s="50"/>
      <c r="D18" s="50"/>
      <c r="E18" s="50"/>
      <c r="F18" s="50"/>
      <c r="G18" s="8" t="s">
        <v>0</v>
      </c>
      <c r="H18" s="7">
        <f t="shared" si="0"/>
        <v>296.8</v>
      </c>
      <c r="I18" s="7">
        <f t="shared" ref="I18:I23" si="1">I35</f>
        <v>0</v>
      </c>
      <c r="J18" s="7">
        <f t="shared" ref="J18:M19" si="2">J35</f>
        <v>0</v>
      </c>
      <c r="K18" s="7">
        <f t="shared" si="2"/>
        <v>0</v>
      </c>
      <c r="L18" s="7">
        <f t="shared" si="2"/>
        <v>296.8</v>
      </c>
      <c r="M18" s="7">
        <f t="shared" si="2"/>
        <v>0</v>
      </c>
    </row>
    <row r="19" spans="1:13" ht="31.2" x14ac:dyDescent="0.3">
      <c r="A19" s="36"/>
      <c r="B19" s="50"/>
      <c r="C19" s="50"/>
      <c r="D19" s="50"/>
      <c r="E19" s="50"/>
      <c r="F19" s="50"/>
      <c r="G19" s="8" t="s">
        <v>58</v>
      </c>
      <c r="H19" s="7">
        <f>SUM(J19:M19)</f>
        <v>468355.1</v>
      </c>
      <c r="I19" s="7">
        <f t="shared" si="1"/>
        <v>0</v>
      </c>
      <c r="J19" s="7">
        <f>J36</f>
        <v>468355.1</v>
      </c>
      <c r="K19" s="7">
        <f t="shared" si="2"/>
        <v>0</v>
      </c>
      <c r="L19" s="7">
        <f t="shared" si="2"/>
        <v>0</v>
      </c>
      <c r="M19" s="7">
        <f t="shared" si="2"/>
        <v>0</v>
      </c>
    </row>
    <row r="20" spans="1:13" ht="15.6" x14ac:dyDescent="0.3">
      <c r="A20" s="36"/>
      <c r="B20" s="50"/>
      <c r="C20" s="50"/>
      <c r="D20" s="50"/>
      <c r="E20" s="50"/>
      <c r="F20" s="50"/>
      <c r="G20" s="6" t="s">
        <v>11</v>
      </c>
      <c r="H20" s="7">
        <f t="shared" si="0"/>
        <v>208896.5</v>
      </c>
      <c r="I20" s="7">
        <f t="shared" ref="I20:M22" si="3">I37+I89+I142</f>
        <v>0</v>
      </c>
      <c r="J20" s="7">
        <f t="shared" si="3"/>
        <v>198420</v>
      </c>
      <c r="K20" s="7">
        <f t="shared" si="3"/>
        <v>9924.4</v>
      </c>
      <c r="L20" s="7">
        <f t="shared" si="3"/>
        <v>552.1</v>
      </c>
      <c r="M20" s="7">
        <f t="shared" si="3"/>
        <v>0</v>
      </c>
    </row>
    <row r="21" spans="1:13" ht="15.6" x14ac:dyDescent="0.3">
      <c r="A21" s="36"/>
      <c r="B21" s="50"/>
      <c r="C21" s="50"/>
      <c r="D21" s="50"/>
      <c r="E21" s="50"/>
      <c r="F21" s="50"/>
      <c r="G21" s="6" t="s">
        <v>12</v>
      </c>
      <c r="H21" s="7">
        <f t="shared" si="0"/>
        <v>69618</v>
      </c>
      <c r="I21" s="7">
        <f t="shared" si="3"/>
        <v>0</v>
      </c>
      <c r="J21" s="7">
        <f t="shared" si="3"/>
        <v>0</v>
      </c>
      <c r="K21" s="7">
        <f t="shared" si="3"/>
        <v>0</v>
      </c>
      <c r="L21" s="7">
        <f t="shared" si="3"/>
        <v>69618</v>
      </c>
      <c r="M21" s="7">
        <f t="shared" si="3"/>
        <v>0</v>
      </c>
    </row>
    <row r="22" spans="1:13" ht="15.6" x14ac:dyDescent="0.3">
      <c r="A22" s="36"/>
      <c r="B22" s="50"/>
      <c r="C22" s="50"/>
      <c r="D22" s="50"/>
      <c r="E22" s="50"/>
      <c r="F22" s="50"/>
      <c r="G22" s="6" t="s">
        <v>48</v>
      </c>
      <c r="H22" s="7">
        <f t="shared" si="0"/>
        <v>40000</v>
      </c>
      <c r="I22" s="7">
        <f t="shared" si="3"/>
        <v>0</v>
      </c>
      <c r="J22" s="7">
        <f t="shared" si="3"/>
        <v>0</v>
      </c>
      <c r="K22" s="7">
        <f t="shared" si="3"/>
        <v>0</v>
      </c>
      <c r="L22" s="7">
        <f t="shared" si="3"/>
        <v>40000</v>
      </c>
      <c r="M22" s="7">
        <f t="shared" si="3"/>
        <v>0</v>
      </c>
    </row>
    <row r="23" spans="1:13" ht="15.6" x14ac:dyDescent="0.3">
      <c r="A23" s="36"/>
      <c r="B23" s="50"/>
      <c r="C23" s="50"/>
      <c r="D23" s="50"/>
      <c r="E23" s="50"/>
      <c r="F23" s="50"/>
      <c r="G23" s="8" t="s">
        <v>0</v>
      </c>
      <c r="H23" s="7">
        <f t="shared" si="0"/>
        <v>40000</v>
      </c>
      <c r="I23" s="7">
        <f t="shared" si="1"/>
        <v>0</v>
      </c>
      <c r="J23" s="7">
        <f>J40</f>
        <v>0</v>
      </c>
      <c r="K23" s="7">
        <f>K40</f>
        <v>0</v>
      </c>
      <c r="L23" s="7">
        <f>L40</f>
        <v>40000</v>
      </c>
      <c r="M23" s="7">
        <f>M40</f>
        <v>0</v>
      </c>
    </row>
    <row r="24" spans="1:13" ht="15.6" x14ac:dyDescent="0.3">
      <c r="A24" s="36"/>
      <c r="B24" s="50"/>
      <c r="C24" s="50"/>
      <c r="D24" s="50"/>
      <c r="E24" s="50"/>
      <c r="F24" s="50"/>
      <c r="G24" s="6" t="s">
        <v>20</v>
      </c>
      <c r="H24" s="7">
        <f t="shared" si="0"/>
        <v>0</v>
      </c>
      <c r="I24" s="7">
        <f t="shared" ref="I24:M27" si="4">I41+I92+I145</f>
        <v>0</v>
      </c>
      <c r="J24" s="7">
        <f t="shared" si="4"/>
        <v>0</v>
      </c>
      <c r="K24" s="7">
        <f t="shared" si="4"/>
        <v>0</v>
      </c>
      <c r="L24" s="7">
        <f t="shared" si="4"/>
        <v>0</v>
      </c>
      <c r="M24" s="7">
        <f t="shared" si="4"/>
        <v>0</v>
      </c>
    </row>
    <row r="25" spans="1:13" ht="15.6" x14ac:dyDescent="0.3">
      <c r="A25" s="36"/>
      <c r="B25" s="50"/>
      <c r="C25" s="50"/>
      <c r="D25" s="50"/>
      <c r="E25" s="50"/>
      <c r="F25" s="50"/>
      <c r="G25" s="6" t="s">
        <v>21</v>
      </c>
      <c r="H25" s="7">
        <f t="shared" si="0"/>
        <v>800000</v>
      </c>
      <c r="I25" s="7">
        <f t="shared" si="4"/>
        <v>101935.14</v>
      </c>
      <c r="J25" s="7">
        <f t="shared" si="4"/>
        <v>0</v>
      </c>
      <c r="K25" s="7">
        <f t="shared" si="4"/>
        <v>752000</v>
      </c>
      <c r="L25" s="7">
        <f t="shared" si="4"/>
        <v>48000</v>
      </c>
      <c r="M25" s="7">
        <f t="shared" si="4"/>
        <v>0</v>
      </c>
    </row>
    <row r="26" spans="1:13" ht="15.6" x14ac:dyDescent="0.3">
      <c r="A26" s="36"/>
      <c r="B26" s="50"/>
      <c r="C26" s="50"/>
      <c r="D26" s="50"/>
      <c r="E26" s="50"/>
      <c r="F26" s="50"/>
      <c r="G26" s="6" t="s">
        <v>25</v>
      </c>
      <c r="H26" s="7">
        <f t="shared" si="0"/>
        <v>300000</v>
      </c>
      <c r="I26" s="7">
        <f t="shared" si="4"/>
        <v>0</v>
      </c>
      <c r="J26" s="7">
        <f t="shared" si="4"/>
        <v>0</v>
      </c>
      <c r="K26" s="7">
        <f t="shared" si="4"/>
        <v>282000</v>
      </c>
      <c r="L26" s="7">
        <f t="shared" si="4"/>
        <v>18000</v>
      </c>
      <c r="M26" s="7">
        <f t="shared" si="4"/>
        <v>0</v>
      </c>
    </row>
    <row r="27" spans="1:13" ht="15.6" x14ac:dyDescent="0.3">
      <c r="A27" s="36"/>
      <c r="B27" s="50"/>
      <c r="C27" s="50"/>
      <c r="D27" s="50"/>
      <c r="E27" s="50"/>
      <c r="F27" s="50"/>
      <c r="G27" s="6" t="s">
        <v>61</v>
      </c>
      <c r="H27" s="7">
        <f>SUM(J27:M27)</f>
        <v>375979.8</v>
      </c>
      <c r="I27" s="7">
        <f t="shared" si="4"/>
        <v>0</v>
      </c>
      <c r="J27" s="7">
        <f t="shared" si="4"/>
        <v>0</v>
      </c>
      <c r="K27" s="7">
        <f t="shared" si="4"/>
        <v>353421</v>
      </c>
      <c r="L27" s="7">
        <f>L44+L95+L148</f>
        <v>22558.799999999999</v>
      </c>
      <c r="M27" s="7">
        <f t="shared" si="4"/>
        <v>0</v>
      </c>
    </row>
    <row r="28" spans="1:13" ht="31.2" x14ac:dyDescent="0.3">
      <c r="A28" s="36"/>
      <c r="B28" s="50"/>
      <c r="C28" s="50"/>
      <c r="D28" s="50"/>
      <c r="E28" s="50"/>
      <c r="F28" s="50"/>
      <c r="G28" s="8" t="s">
        <v>58</v>
      </c>
      <c r="H28" s="7">
        <f>SUM(I28:M28)</f>
        <v>175979.8</v>
      </c>
      <c r="I28" s="7">
        <v>0</v>
      </c>
      <c r="J28" s="7">
        <v>0</v>
      </c>
      <c r="K28" s="7">
        <f>K96</f>
        <v>165421</v>
      </c>
      <c r="L28" s="7">
        <f>L96</f>
        <v>10558.8</v>
      </c>
      <c r="M28" s="7">
        <v>0</v>
      </c>
    </row>
    <row r="29" spans="1:13" ht="15.6" x14ac:dyDescent="0.3">
      <c r="A29" s="36"/>
      <c r="B29" s="50"/>
      <c r="C29" s="50"/>
      <c r="D29" s="50"/>
      <c r="E29" s="50"/>
      <c r="F29" s="50"/>
      <c r="G29" s="6" t="s">
        <v>63</v>
      </c>
      <c r="H29" s="7">
        <f>SUM(J29:M29)</f>
        <v>1537565.5</v>
      </c>
      <c r="I29" s="7">
        <f>I45+I97+I149</f>
        <v>0</v>
      </c>
      <c r="J29" s="7">
        <f>J45+J97+J149</f>
        <v>1243600</v>
      </c>
      <c r="K29" s="7">
        <f>K45+K97+K149</f>
        <v>249157.1</v>
      </c>
      <c r="L29" s="7">
        <f>L45+L97+L149</f>
        <v>44808.4</v>
      </c>
      <c r="M29" s="7">
        <f>M45+M97+M149</f>
        <v>0</v>
      </c>
    </row>
    <row r="30" spans="1:13" ht="15.6" x14ac:dyDescent="0.3">
      <c r="A30" s="36"/>
      <c r="B30" s="50"/>
      <c r="C30" s="50"/>
      <c r="D30" s="50"/>
      <c r="E30" s="50"/>
      <c r="F30" s="50"/>
      <c r="G30" s="6" t="s">
        <v>28</v>
      </c>
      <c r="H30" s="7">
        <f t="shared" si="0"/>
        <v>400000</v>
      </c>
      <c r="I30" s="7">
        <f t="shared" ref="I30:M31" si="5">I46+I99+I150</f>
        <v>0</v>
      </c>
      <c r="J30" s="7">
        <f t="shared" si="5"/>
        <v>388000</v>
      </c>
      <c r="K30" s="7">
        <f t="shared" si="5"/>
        <v>12000</v>
      </c>
      <c r="L30" s="7">
        <f t="shared" si="5"/>
        <v>0</v>
      </c>
      <c r="M30" s="7">
        <f t="shared" si="5"/>
        <v>0</v>
      </c>
    </row>
    <row r="31" spans="1:13" ht="15.6" x14ac:dyDescent="0.3">
      <c r="A31" s="37"/>
      <c r="B31" s="51"/>
      <c r="C31" s="51"/>
      <c r="D31" s="51"/>
      <c r="E31" s="51"/>
      <c r="F31" s="51"/>
      <c r="G31" s="6" t="s">
        <v>29</v>
      </c>
      <c r="H31" s="7">
        <f t="shared" si="0"/>
        <v>479000</v>
      </c>
      <c r="I31" s="7">
        <f t="shared" si="5"/>
        <v>0</v>
      </c>
      <c r="J31" s="7">
        <f t="shared" si="5"/>
        <v>464600</v>
      </c>
      <c r="K31" s="7">
        <f t="shared" si="5"/>
        <v>14400</v>
      </c>
      <c r="L31" s="7">
        <f t="shared" si="5"/>
        <v>0</v>
      </c>
      <c r="M31" s="7">
        <f t="shared" si="5"/>
        <v>0</v>
      </c>
    </row>
    <row r="32" spans="1:13" ht="15.6" x14ac:dyDescent="0.3">
      <c r="A32" s="32" t="s">
        <v>43</v>
      </c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4"/>
    </row>
    <row r="33" spans="1:15" ht="63" customHeight="1" x14ac:dyDescent="0.3">
      <c r="A33" s="35" t="s">
        <v>44</v>
      </c>
      <c r="B33" s="17"/>
      <c r="C33" s="17"/>
      <c r="D33" s="17"/>
      <c r="E33" s="17"/>
      <c r="F33" s="17"/>
      <c r="G33" s="6" t="s">
        <v>45</v>
      </c>
      <c r="H33" s="7">
        <f>J33+K33+L33+M33</f>
        <v>1801492.4</v>
      </c>
      <c r="I33" s="7">
        <f>I48+I62+I75</f>
        <v>1301.5</v>
      </c>
      <c r="J33" s="7">
        <f>J48+J62+J75</f>
        <v>1623758.5</v>
      </c>
      <c r="K33" s="7">
        <f t="shared" ref="J33:M34" si="6">K48+K62+K75</f>
        <v>60626.400000000001</v>
      </c>
      <c r="L33" s="7">
        <f t="shared" si="6"/>
        <v>117107.5</v>
      </c>
      <c r="M33" s="7">
        <f t="shared" si="6"/>
        <v>0</v>
      </c>
    </row>
    <row r="34" spans="1:15" ht="15.6" x14ac:dyDescent="0.3">
      <c r="A34" s="36"/>
      <c r="B34" s="18"/>
      <c r="C34" s="18"/>
      <c r="D34" s="18"/>
      <c r="E34" s="18"/>
      <c r="F34" s="18"/>
      <c r="G34" s="6" t="s">
        <v>46</v>
      </c>
      <c r="H34" s="7">
        <f>J34+K34+L34+M34</f>
        <v>223977.9</v>
      </c>
      <c r="I34" s="7">
        <f>I49+I63+I76</f>
        <v>1301.5</v>
      </c>
      <c r="J34" s="7">
        <f t="shared" si="6"/>
        <v>204138.5</v>
      </c>
      <c r="K34" s="7">
        <f t="shared" si="6"/>
        <v>12902</v>
      </c>
      <c r="L34" s="7">
        <f t="shared" si="6"/>
        <v>6937.4</v>
      </c>
      <c r="M34" s="7">
        <f t="shared" si="6"/>
        <v>0</v>
      </c>
    </row>
    <row r="35" spans="1:15" ht="21.75" customHeight="1" x14ac:dyDescent="0.3">
      <c r="A35" s="36"/>
      <c r="B35" s="18"/>
      <c r="C35" s="18"/>
      <c r="D35" s="18"/>
      <c r="E35" s="18"/>
      <c r="F35" s="18"/>
      <c r="G35" s="8" t="s">
        <v>0</v>
      </c>
      <c r="H35" s="7">
        <f t="shared" ref="H35:H47" si="7">J35+K35+L35+M35</f>
        <v>296.8</v>
      </c>
      <c r="I35" s="7">
        <f>I64</f>
        <v>0</v>
      </c>
      <c r="J35" s="7">
        <f>J64</f>
        <v>0</v>
      </c>
      <c r="K35" s="7">
        <f>K64</f>
        <v>0</v>
      </c>
      <c r="L35" s="7">
        <f>L64</f>
        <v>296.8</v>
      </c>
      <c r="M35" s="7">
        <f>M64</f>
        <v>0</v>
      </c>
    </row>
    <row r="36" spans="1:15" ht="32.25" customHeight="1" x14ac:dyDescent="0.3">
      <c r="A36" s="36"/>
      <c r="B36" s="18"/>
      <c r="C36" s="18"/>
      <c r="D36" s="18"/>
      <c r="E36" s="18"/>
      <c r="F36" s="18"/>
      <c r="G36" s="8" t="s">
        <v>58</v>
      </c>
      <c r="H36" s="7">
        <f t="shared" si="7"/>
        <v>468355.1</v>
      </c>
      <c r="I36" s="7">
        <f>I50</f>
        <v>0</v>
      </c>
      <c r="J36" s="7">
        <f>J50</f>
        <v>468355.1</v>
      </c>
      <c r="K36" s="7">
        <f>K50</f>
        <v>0</v>
      </c>
      <c r="L36" s="7">
        <f>L50</f>
        <v>0</v>
      </c>
      <c r="M36" s="7">
        <f>M50</f>
        <v>0</v>
      </c>
    </row>
    <row r="37" spans="1:15" ht="15.6" x14ac:dyDescent="0.3">
      <c r="A37" s="36"/>
      <c r="B37" s="18"/>
      <c r="C37" s="18"/>
      <c r="D37" s="18"/>
      <c r="E37" s="18"/>
      <c r="F37" s="18"/>
      <c r="G37" s="6" t="s">
        <v>11</v>
      </c>
      <c r="H37" s="7">
        <f t="shared" si="7"/>
        <v>208896.5</v>
      </c>
      <c r="I37" s="7">
        <f>I51+I65+I77</f>
        <v>0</v>
      </c>
      <c r="J37" s="7">
        <f>J51+J65+J77</f>
        <v>198420</v>
      </c>
      <c r="K37" s="7">
        <f>K51+K65+K77</f>
        <v>9924.4</v>
      </c>
      <c r="L37" s="7">
        <f>L51+L65+L77</f>
        <v>552.1</v>
      </c>
      <c r="M37" s="7">
        <f>M51+M65+M77</f>
        <v>0</v>
      </c>
    </row>
    <row r="38" spans="1:15" ht="15.6" x14ac:dyDescent="0.3">
      <c r="A38" s="36"/>
      <c r="B38" s="18"/>
      <c r="C38" s="18"/>
      <c r="D38" s="18"/>
      <c r="E38" s="18"/>
      <c r="F38" s="18"/>
      <c r="G38" s="6" t="s">
        <v>12</v>
      </c>
      <c r="H38" s="7">
        <f t="shared" si="7"/>
        <v>69618</v>
      </c>
      <c r="I38" s="7">
        <f t="shared" ref="I38:M39" si="8">I52+I66+I78</f>
        <v>0</v>
      </c>
      <c r="J38" s="7">
        <f t="shared" si="8"/>
        <v>0</v>
      </c>
      <c r="K38" s="7">
        <f t="shared" si="8"/>
        <v>0</v>
      </c>
      <c r="L38" s="7">
        <f t="shared" si="8"/>
        <v>69618</v>
      </c>
      <c r="M38" s="7">
        <f t="shared" si="8"/>
        <v>0</v>
      </c>
      <c r="O38" s="12"/>
    </row>
    <row r="39" spans="1:15" ht="15.6" x14ac:dyDescent="0.3">
      <c r="A39" s="36"/>
      <c r="B39" s="18"/>
      <c r="C39" s="18"/>
      <c r="D39" s="18"/>
      <c r="E39" s="18"/>
      <c r="F39" s="18"/>
      <c r="G39" s="6" t="s">
        <v>48</v>
      </c>
      <c r="H39" s="7">
        <f t="shared" si="7"/>
        <v>40000</v>
      </c>
      <c r="I39" s="7">
        <f t="shared" si="8"/>
        <v>0</v>
      </c>
      <c r="J39" s="7">
        <f t="shared" si="8"/>
        <v>0</v>
      </c>
      <c r="K39" s="7">
        <f t="shared" si="8"/>
        <v>0</v>
      </c>
      <c r="L39" s="7">
        <f t="shared" si="8"/>
        <v>40000</v>
      </c>
      <c r="M39" s="7">
        <f t="shared" si="8"/>
        <v>0</v>
      </c>
    </row>
    <row r="40" spans="1:15" ht="18.75" customHeight="1" x14ac:dyDescent="0.3">
      <c r="A40" s="36"/>
      <c r="B40" s="18"/>
      <c r="C40" s="18"/>
      <c r="D40" s="18"/>
      <c r="E40" s="18"/>
      <c r="F40" s="18"/>
      <c r="G40" s="8" t="s">
        <v>0</v>
      </c>
      <c r="H40" s="7">
        <f t="shared" si="7"/>
        <v>40000</v>
      </c>
      <c r="I40" s="7">
        <f>I54</f>
        <v>0</v>
      </c>
      <c r="J40" s="7">
        <f>J54</f>
        <v>0</v>
      </c>
      <c r="K40" s="7">
        <f>K54</f>
        <v>0</v>
      </c>
      <c r="L40" s="7">
        <f>L54</f>
        <v>40000</v>
      </c>
      <c r="M40" s="7">
        <f>M54</f>
        <v>0</v>
      </c>
    </row>
    <row r="41" spans="1:15" ht="15.6" x14ac:dyDescent="0.3">
      <c r="A41" s="36"/>
      <c r="B41" s="18"/>
      <c r="C41" s="18"/>
      <c r="D41" s="18"/>
      <c r="E41" s="18"/>
      <c r="F41" s="18"/>
      <c r="G41" s="6" t="s">
        <v>20</v>
      </c>
      <c r="H41" s="7">
        <f t="shared" si="7"/>
        <v>0</v>
      </c>
      <c r="I41" s="7">
        <f t="shared" ref="I41:M44" si="9">I55+I68+I80</f>
        <v>0</v>
      </c>
      <c r="J41" s="7">
        <f t="shared" si="9"/>
        <v>0</v>
      </c>
      <c r="K41" s="7">
        <f t="shared" si="9"/>
        <v>0</v>
      </c>
      <c r="L41" s="7">
        <f t="shared" si="9"/>
        <v>0</v>
      </c>
      <c r="M41" s="7">
        <f t="shared" si="9"/>
        <v>0</v>
      </c>
    </row>
    <row r="42" spans="1:15" ht="15.6" x14ac:dyDescent="0.3">
      <c r="A42" s="36"/>
      <c r="B42" s="18"/>
      <c r="C42" s="18"/>
      <c r="D42" s="18"/>
      <c r="E42" s="18"/>
      <c r="F42" s="18"/>
      <c r="G42" s="6" t="s">
        <v>21</v>
      </c>
      <c r="H42" s="7">
        <f t="shared" si="7"/>
        <v>0</v>
      </c>
      <c r="I42" s="7">
        <f t="shared" si="9"/>
        <v>0</v>
      </c>
      <c r="J42" s="7">
        <f t="shared" si="9"/>
        <v>0</v>
      </c>
      <c r="K42" s="7">
        <f t="shared" si="9"/>
        <v>0</v>
      </c>
      <c r="L42" s="7">
        <f t="shared" si="9"/>
        <v>0</v>
      </c>
      <c r="M42" s="7">
        <f t="shared" si="9"/>
        <v>0</v>
      </c>
    </row>
    <row r="43" spans="1:15" ht="15.6" x14ac:dyDescent="0.3">
      <c r="A43" s="36"/>
      <c r="B43" s="18"/>
      <c r="C43" s="18"/>
      <c r="D43" s="18"/>
      <c r="E43" s="18"/>
      <c r="F43" s="18"/>
      <c r="G43" s="6" t="s">
        <v>25</v>
      </c>
      <c r="H43" s="7">
        <f t="shared" si="7"/>
        <v>0</v>
      </c>
      <c r="I43" s="7">
        <f t="shared" si="9"/>
        <v>0</v>
      </c>
      <c r="J43" s="7">
        <f t="shared" si="9"/>
        <v>0</v>
      </c>
      <c r="K43" s="7">
        <f t="shared" si="9"/>
        <v>0</v>
      </c>
      <c r="L43" s="7">
        <f t="shared" si="9"/>
        <v>0</v>
      </c>
      <c r="M43" s="7">
        <f t="shared" si="9"/>
        <v>0</v>
      </c>
    </row>
    <row r="44" spans="1:15" ht="15.6" x14ac:dyDescent="0.3">
      <c r="A44" s="36"/>
      <c r="B44" s="18"/>
      <c r="C44" s="18"/>
      <c r="D44" s="18"/>
      <c r="E44" s="18"/>
      <c r="F44" s="18"/>
      <c r="G44" s="6" t="s">
        <v>26</v>
      </c>
      <c r="H44" s="7">
        <f>J44+K44+L44+M44</f>
        <v>0</v>
      </c>
      <c r="I44" s="7">
        <f t="shared" si="9"/>
        <v>0</v>
      </c>
      <c r="J44" s="7">
        <f t="shared" si="9"/>
        <v>0</v>
      </c>
      <c r="K44" s="7">
        <f t="shared" si="9"/>
        <v>0</v>
      </c>
      <c r="L44" s="7">
        <f t="shared" si="9"/>
        <v>0</v>
      </c>
      <c r="M44" s="7">
        <f t="shared" si="9"/>
        <v>0</v>
      </c>
    </row>
    <row r="45" spans="1:15" ht="15.6" x14ac:dyDescent="0.3">
      <c r="A45" s="36"/>
      <c r="B45" s="18"/>
      <c r="C45" s="18"/>
      <c r="D45" s="18"/>
      <c r="E45" s="18"/>
      <c r="F45" s="18"/>
      <c r="G45" s="6" t="s">
        <v>27</v>
      </c>
      <c r="H45" s="7">
        <f>J45+K45+L45+M45</f>
        <v>380000</v>
      </c>
      <c r="I45" s="7">
        <f t="shared" ref="I45:M47" si="10">I59+I72+I84</f>
        <v>0</v>
      </c>
      <c r="J45" s="7">
        <f>J59+J72+J84</f>
        <v>368600</v>
      </c>
      <c r="K45" s="7">
        <f t="shared" si="10"/>
        <v>11400</v>
      </c>
      <c r="L45" s="7">
        <f t="shared" si="10"/>
        <v>0</v>
      </c>
      <c r="M45" s="7">
        <f>M59+M72+M84</f>
        <v>0</v>
      </c>
    </row>
    <row r="46" spans="1:15" ht="15.6" x14ac:dyDescent="0.3">
      <c r="A46" s="36"/>
      <c r="B46" s="18"/>
      <c r="C46" s="18"/>
      <c r="D46" s="18"/>
      <c r="E46" s="18"/>
      <c r="F46" s="18"/>
      <c r="G46" s="6" t="s">
        <v>28</v>
      </c>
      <c r="H46" s="7">
        <f t="shared" si="7"/>
        <v>400000</v>
      </c>
      <c r="I46" s="7">
        <f t="shared" si="10"/>
        <v>0</v>
      </c>
      <c r="J46" s="7">
        <f t="shared" si="10"/>
        <v>388000</v>
      </c>
      <c r="K46" s="7">
        <f t="shared" si="10"/>
        <v>12000</v>
      </c>
      <c r="L46" s="7">
        <f t="shared" si="10"/>
        <v>0</v>
      </c>
      <c r="M46" s="7">
        <f t="shared" si="10"/>
        <v>0</v>
      </c>
    </row>
    <row r="47" spans="1:15" ht="15.6" x14ac:dyDescent="0.3">
      <c r="A47" s="37"/>
      <c r="B47" s="19"/>
      <c r="C47" s="19"/>
      <c r="D47" s="19"/>
      <c r="E47" s="19"/>
      <c r="F47" s="19"/>
      <c r="G47" s="6" t="s">
        <v>29</v>
      </c>
      <c r="H47" s="7">
        <f t="shared" si="7"/>
        <v>479000</v>
      </c>
      <c r="I47" s="7">
        <f t="shared" si="10"/>
        <v>0</v>
      </c>
      <c r="J47" s="7">
        <f t="shared" si="10"/>
        <v>464600</v>
      </c>
      <c r="K47" s="7">
        <f t="shared" si="10"/>
        <v>14400</v>
      </c>
      <c r="L47" s="7">
        <f t="shared" si="10"/>
        <v>0</v>
      </c>
      <c r="M47" s="7">
        <f t="shared" si="10"/>
        <v>0</v>
      </c>
    </row>
    <row r="48" spans="1:15" ht="51.75" customHeight="1" x14ac:dyDescent="0.3">
      <c r="A48" s="35" t="s">
        <v>49</v>
      </c>
      <c r="B48" s="17" t="s">
        <v>13</v>
      </c>
      <c r="C48" s="17" t="s">
        <v>52</v>
      </c>
      <c r="D48" s="20">
        <v>883957.98</v>
      </c>
      <c r="E48" s="17" t="s">
        <v>14</v>
      </c>
      <c r="F48" s="17" t="s">
        <v>15</v>
      </c>
      <c r="G48" s="6" t="s">
        <v>50</v>
      </c>
      <c r="H48" s="7">
        <f>J48+K48+L48+M48</f>
        <v>541190.9</v>
      </c>
      <c r="I48" s="7">
        <f>I49+I51+I52+I53+I55+I56+I57+I58+I59+I60+I61</f>
        <v>0</v>
      </c>
      <c r="J48" s="7">
        <f>J49+J51+J52+J53+J55+J56+J57+J58+J59+J60+J61</f>
        <v>402558.5</v>
      </c>
      <c r="K48" s="7">
        <f>K49+K51+K52+K53+K55+K56+K57+K58+K59+K60+K61</f>
        <v>22826.400000000001</v>
      </c>
      <c r="L48" s="7">
        <f>L49+L51+L52+L53+L55+L56+L57+L58+L59+L60+L61</f>
        <v>115806</v>
      </c>
      <c r="M48" s="7">
        <f>M49+M51+M52+M53+M55+M56+M57+M58+M59+M60+M61</f>
        <v>0</v>
      </c>
    </row>
    <row r="49" spans="1:13" ht="15.6" x14ac:dyDescent="0.3">
      <c r="A49" s="36"/>
      <c r="B49" s="18"/>
      <c r="C49" s="18"/>
      <c r="D49" s="18"/>
      <c r="E49" s="18"/>
      <c r="F49" s="18"/>
      <c r="G49" s="6" t="s">
        <v>46</v>
      </c>
      <c r="H49" s="7">
        <f>I49+J49+K49+L49+M49</f>
        <v>222676.4</v>
      </c>
      <c r="I49" s="7">
        <v>0</v>
      </c>
      <c r="J49" s="7">
        <v>204138.5</v>
      </c>
      <c r="K49" s="7">
        <v>12902</v>
      </c>
      <c r="L49" s="7">
        <v>5635.9</v>
      </c>
      <c r="M49" s="7">
        <v>0</v>
      </c>
    </row>
    <row r="50" spans="1:13" ht="30.75" customHeight="1" x14ac:dyDescent="0.3">
      <c r="A50" s="36"/>
      <c r="B50" s="18"/>
      <c r="C50" s="18"/>
      <c r="D50" s="18"/>
      <c r="E50" s="18"/>
      <c r="F50" s="18"/>
      <c r="G50" s="8" t="s">
        <v>58</v>
      </c>
      <c r="H50" s="7">
        <f>I50+J50+K50+L50+M50</f>
        <v>468355.1</v>
      </c>
      <c r="I50" s="7">
        <v>0</v>
      </c>
      <c r="J50" s="7">
        <v>468355.1</v>
      </c>
      <c r="K50" s="7">
        <v>0</v>
      </c>
      <c r="L50" s="7">
        <v>0</v>
      </c>
      <c r="M50" s="7">
        <v>0</v>
      </c>
    </row>
    <row r="51" spans="1:13" ht="15.6" x14ac:dyDescent="0.3">
      <c r="A51" s="36"/>
      <c r="B51" s="18"/>
      <c r="C51" s="18"/>
      <c r="D51" s="18"/>
      <c r="E51" s="18"/>
      <c r="F51" s="18"/>
      <c r="G51" s="6" t="s">
        <v>11</v>
      </c>
      <c r="H51" s="7">
        <f>J51+K51+L51+M51</f>
        <v>208896.5</v>
      </c>
      <c r="I51" s="7">
        <v>0</v>
      </c>
      <c r="J51" s="7">
        <v>198420</v>
      </c>
      <c r="K51" s="7">
        <v>9924.4</v>
      </c>
      <c r="L51" s="7">
        <v>552.1</v>
      </c>
      <c r="M51" s="7">
        <v>0</v>
      </c>
    </row>
    <row r="52" spans="1:13" ht="15.6" x14ac:dyDescent="0.3">
      <c r="A52" s="36"/>
      <c r="B52" s="18"/>
      <c r="C52" s="18"/>
      <c r="D52" s="18"/>
      <c r="E52" s="18"/>
      <c r="F52" s="18"/>
      <c r="G52" s="6" t="s">
        <v>12</v>
      </c>
      <c r="H52" s="7">
        <f>J52+K52+L52+M52</f>
        <v>69618</v>
      </c>
      <c r="I52" s="7">
        <v>0</v>
      </c>
      <c r="J52" s="7">
        <v>0</v>
      </c>
      <c r="K52" s="7">
        <v>0</v>
      </c>
      <c r="L52" s="7">
        <v>69618</v>
      </c>
      <c r="M52" s="7">
        <v>0</v>
      </c>
    </row>
    <row r="53" spans="1:13" ht="15.6" x14ac:dyDescent="0.3">
      <c r="A53" s="36"/>
      <c r="B53" s="18"/>
      <c r="C53" s="18"/>
      <c r="D53" s="18"/>
      <c r="E53" s="18"/>
      <c r="F53" s="18"/>
      <c r="G53" s="6" t="s">
        <v>48</v>
      </c>
      <c r="H53" s="7">
        <f>J53+K53+L53+M53</f>
        <v>40000</v>
      </c>
      <c r="I53" s="7">
        <v>0</v>
      </c>
      <c r="J53" s="7">
        <v>0</v>
      </c>
      <c r="K53" s="7">
        <v>0</v>
      </c>
      <c r="L53" s="7">
        <v>40000</v>
      </c>
      <c r="M53" s="7">
        <v>0</v>
      </c>
    </row>
    <row r="54" spans="1:13" ht="15.6" x14ac:dyDescent="0.3">
      <c r="A54" s="36"/>
      <c r="B54" s="18"/>
      <c r="C54" s="18"/>
      <c r="D54" s="18"/>
      <c r="E54" s="18"/>
      <c r="F54" s="18"/>
      <c r="G54" s="8" t="s">
        <v>0</v>
      </c>
      <c r="H54" s="7">
        <f>J54+K54+L54+M54</f>
        <v>40000</v>
      </c>
      <c r="I54" s="7">
        <v>0</v>
      </c>
      <c r="J54" s="7">
        <v>0</v>
      </c>
      <c r="K54" s="7">
        <v>0</v>
      </c>
      <c r="L54" s="7">
        <f>L53</f>
        <v>40000</v>
      </c>
      <c r="M54" s="7"/>
    </row>
    <row r="55" spans="1:13" ht="15.6" x14ac:dyDescent="0.3">
      <c r="A55" s="36"/>
      <c r="B55" s="18"/>
      <c r="C55" s="18"/>
      <c r="D55" s="18"/>
      <c r="E55" s="18"/>
      <c r="F55" s="18"/>
      <c r="G55" s="6" t="s">
        <v>20</v>
      </c>
      <c r="H55" s="7">
        <f t="shared" ref="H55:H61" si="11">J55+K55+L55+M55</f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</row>
    <row r="56" spans="1:13" ht="15.6" x14ac:dyDescent="0.3">
      <c r="A56" s="36"/>
      <c r="B56" s="18"/>
      <c r="C56" s="18"/>
      <c r="D56" s="18"/>
      <c r="E56" s="18"/>
      <c r="F56" s="18"/>
      <c r="G56" s="6" t="s">
        <v>21</v>
      </c>
      <c r="H56" s="7">
        <f t="shared" si="11"/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</row>
    <row r="57" spans="1:13" ht="15.6" x14ac:dyDescent="0.3">
      <c r="A57" s="36"/>
      <c r="B57" s="18"/>
      <c r="C57" s="18"/>
      <c r="D57" s="18"/>
      <c r="E57" s="18"/>
      <c r="F57" s="18"/>
      <c r="G57" s="6" t="s">
        <v>25</v>
      </c>
      <c r="H57" s="7">
        <f t="shared" si="11"/>
        <v>0</v>
      </c>
      <c r="I57" s="7">
        <v>0</v>
      </c>
      <c r="J57" s="7">
        <v>0</v>
      </c>
      <c r="K57" s="7">
        <v>0</v>
      </c>
      <c r="L57" s="7">
        <v>0</v>
      </c>
      <c r="M57" s="7">
        <f>M77+M143+M155</f>
        <v>0</v>
      </c>
    </row>
    <row r="58" spans="1:13" ht="15.6" x14ac:dyDescent="0.3">
      <c r="A58" s="36"/>
      <c r="B58" s="18"/>
      <c r="C58" s="18"/>
      <c r="D58" s="18"/>
      <c r="E58" s="18"/>
      <c r="F58" s="18"/>
      <c r="G58" s="6" t="s">
        <v>26</v>
      </c>
      <c r="H58" s="7">
        <f t="shared" si="11"/>
        <v>0</v>
      </c>
      <c r="I58" s="7">
        <v>0</v>
      </c>
      <c r="J58" s="7">
        <v>0</v>
      </c>
      <c r="K58" s="7">
        <v>0</v>
      </c>
      <c r="L58" s="7">
        <v>0</v>
      </c>
      <c r="M58" s="7">
        <f>M80+M146+M158</f>
        <v>0</v>
      </c>
    </row>
    <row r="59" spans="1:13" ht="15.6" x14ac:dyDescent="0.3">
      <c r="A59" s="36"/>
      <c r="B59" s="18"/>
      <c r="C59" s="18"/>
      <c r="D59" s="18"/>
      <c r="E59" s="18"/>
      <c r="F59" s="18"/>
      <c r="G59" s="6" t="s">
        <v>27</v>
      </c>
      <c r="H59" s="7">
        <f t="shared" si="11"/>
        <v>0</v>
      </c>
      <c r="I59" s="7">
        <v>0</v>
      </c>
      <c r="J59" s="7">
        <v>0</v>
      </c>
      <c r="K59" s="7">
        <v>0</v>
      </c>
      <c r="L59" s="7">
        <v>0</v>
      </c>
      <c r="M59" s="7">
        <f>M81+M147+M159</f>
        <v>0</v>
      </c>
    </row>
    <row r="60" spans="1:13" ht="15.6" x14ac:dyDescent="0.3">
      <c r="A60" s="36"/>
      <c r="B60" s="18"/>
      <c r="C60" s="18"/>
      <c r="D60" s="18"/>
      <c r="E60" s="18"/>
      <c r="F60" s="18"/>
      <c r="G60" s="6" t="s">
        <v>28</v>
      </c>
      <c r="H60" s="7">
        <f t="shared" si="11"/>
        <v>0</v>
      </c>
      <c r="I60" s="7">
        <v>0</v>
      </c>
      <c r="J60" s="7">
        <v>0</v>
      </c>
      <c r="K60" s="7">
        <v>0</v>
      </c>
      <c r="L60" s="7">
        <v>0</v>
      </c>
      <c r="M60" s="7">
        <f>M82+M152+M87</f>
        <v>0</v>
      </c>
    </row>
    <row r="61" spans="1:13" ht="15.6" x14ac:dyDescent="0.3">
      <c r="A61" s="37"/>
      <c r="B61" s="19"/>
      <c r="C61" s="19"/>
      <c r="D61" s="19"/>
      <c r="E61" s="19"/>
      <c r="F61" s="19"/>
      <c r="G61" s="6" t="s">
        <v>29</v>
      </c>
      <c r="H61" s="7">
        <f t="shared" si="11"/>
        <v>0</v>
      </c>
      <c r="I61" s="7">
        <v>0</v>
      </c>
      <c r="J61" s="7">
        <v>0</v>
      </c>
      <c r="K61" s="7">
        <v>0</v>
      </c>
      <c r="L61" s="7">
        <v>0</v>
      </c>
      <c r="M61" s="7">
        <f>M140+M153+M88</f>
        <v>0</v>
      </c>
    </row>
    <row r="62" spans="1:13" ht="49.5" customHeight="1" x14ac:dyDescent="0.3">
      <c r="A62" s="35" t="s">
        <v>51</v>
      </c>
      <c r="B62" s="17" t="s">
        <v>16</v>
      </c>
      <c r="C62" s="17" t="s">
        <v>57</v>
      </c>
      <c r="D62" s="40">
        <v>1099482</v>
      </c>
      <c r="E62" s="17" t="s">
        <v>33</v>
      </c>
      <c r="F62" s="17" t="s">
        <v>60</v>
      </c>
      <c r="G62" s="6" t="s">
        <v>50</v>
      </c>
      <c r="H62" s="7">
        <f>J62+K62+L62+M62</f>
        <v>1260301.5</v>
      </c>
      <c r="I62" s="7">
        <f>I63+I65+I66+I67+I68+I69+I70+I71+I72+I73+I74</f>
        <v>1301.5</v>
      </c>
      <c r="J62" s="7">
        <f>J63+J65+J66+J67+J68+J69+J70+J71+J72+J73+J74</f>
        <v>1221200</v>
      </c>
      <c r="K62" s="7">
        <f>K63+K65+K66+K67+K68+K69+K70+K71+K72+K73+K74</f>
        <v>37800</v>
      </c>
      <c r="L62" s="7">
        <f>L63+L65+L66+L67+L68+L69+L70+L71+L72+L73+L74</f>
        <v>1301.5</v>
      </c>
      <c r="M62" s="7">
        <f>M63+M65+M66+M67+M68+M69+M70+M71+M72+M73+M74</f>
        <v>0</v>
      </c>
    </row>
    <row r="63" spans="1:13" ht="18" customHeight="1" x14ac:dyDescent="0.3">
      <c r="A63" s="36"/>
      <c r="B63" s="18"/>
      <c r="C63" s="18"/>
      <c r="D63" s="41"/>
      <c r="E63" s="18"/>
      <c r="F63" s="18"/>
      <c r="G63" s="6" t="s">
        <v>46</v>
      </c>
      <c r="H63" s="7">
        <f>J63+K63+L63+M63</f>
        <v>1301.5</v>
      </c>
      <c r="I63" s="7">
        <v>1301.5</v>
      </c>
      <c r="J63" s="7">
        <v>0</v>
      </c>
      <c r="K63" s="7">
        <v>0</v>
      </c>
      <c r="L63" s="7">
        <v>1301.5</v>
      </c>
      <c r="M63" s="7">
        <v>0</v>
      </c>
    </row>
    <row r="64" spans="1:13" ht="21" customHeight="1" x14ac:dyDescent="0.3">
      <c r="A64" s="36"/>
      <c r="B64" s="18"/>
      <c r="C64" s="18"/>
      <c r="D64" s="41"/>
      <c r="E64" s="18"/>
      <c r="F64" s="18"/>
      <c r="G64" s="8" t="s">
        <v>0</v>
      </c>
      <c r="H64" s="7">
        <f>J64+K64+L64+M64</f>
        <v>296.8</v>
      </c>
      <c r="I64" s="7">
        <v>0</v>
      </c>
      <c r="J64" s="7">
        <v>0</v>
      </c>
      <c r="K64" s="7">
        <v>0</v>
      </c>
      <c r="L64" s="7">
        <v>296.8</v>
      </c>
      <c r="M64" s="7">
        <v>0</v>
      </c>
    </row>
    <row r="65" spans="1:13" ht="15.6" x14ac:dyDescent="0.3">
      <c r="A65" s="36"/>
      <c r="B65" s="18"/>
      <c r="C65" s="18"/>
      <c r="D65" s="41"/>
      <c r="E65" s="18"/>
      <c r="F65" s="18"/>
      <c r="G65" s="6" t="s">
        <v>11</v>
      </c>
      <c r="H65" s="7">
        <f t="shared" ref="H65:H74" si="12">J65+K65+L65+M65</f>
        <v>0</v>
      </c>
      <c r="I65" s="7">
        <v>0</v>
      </c>
      <c r="J65" s="7">
        <v>0</v>
      </c>
      <c r="K65" s="7">
        <v>0</v>
      </c>
      <c r="L65" s="7">
        <v>0</v>
      </c>
      <c r="M65" s="7">
        <v>0</v>
      </c>
    </row>
    <row r="66" spans="1:13" ht="15.6" x14ac:dyDescent="0.3">
      <c r="A66" s="36"/>
      <c r="B66" s="18"/>
      <c r="C66" s="18"/>
      <c r="D66" s="41"/>
      <c r="E66" s="18"/>
      <c r="F66" s="18"/>
      <c r="G66" s="6" t="s">
        <v>12</v>
      </c>
      <c r="H66" s="7">
        <f t="shared" si="12"/>
        <v>0</v>
      </c>
      <c r="I66" s="7">
        <v>0</v>
      </c>
      <c r="J66" s="7">
        <v>0</v>
      </c>
      <c r="K66" s="7">
        <v>0</v>
      </c>
      <c r="L66" s="7">
        <v>0</v>
      </c>
      <c r="M66" s="7">
        <v>0</v>
      </c>
    </row>
    <row r="67" spans="1:13" ht="15.6" x14ac:dyDescent="0.3">
      <c r="A67" s="36"/>
      <c r="B67" s="18"/>
      <c r="C67" s="18"/>
      <c r="D67" s="41"/>
      <c r="E67" s="18"/>
      <c r="F67" s="18"/>
      <c r="G67" s="6" t="s">
        <v>19</v>
      </c>
      <c r="H67" s="7">
        <f t="shared" si="12"/>
        <v>0</v>
      </c>
      <c r="I67" s="7">
        <v>0</v>
      </c>
      <c r="J67" s="7">
        <v>0</v>
      </c>
      <c r="K67" s="7">
        <v>0</v>
      </c>
      <c r="L67" s="7">
        <v>0</v>
      </c>
      <c r="M67" s="7">
        <v>0</v>
      </c>
    </row>
    <row r="68" spans="1:13" ht="15.6" x14ac:dyDescent="0.3">
      <c r="A68" s="36"/>
      <c r="B68" s="18"/>
      <c r="C68" s="18"/>
      <c r="D68" s="41"/>
      <c r="E68" s="18"/>
      <c r="F68" s="18"/>
      <c r="G68" s="6" t="s">
        <v>20</v>
      </c>
      <c r="H68" s="7">
        <f t="shared" si="12"/>
        <v>0</v>
      </c>
      <c r="I68" s="7">
        <v>0</v>
      </c>
      <c r="J68" s="7">
        <v>0</v>
      </c>
      <c r="K68" s="7">
        <v>0</v>
      </c>
      <c r="L68" s="7">
        <v>0</v>
      </c>
      <c r="M68" s="7">
        <v>0</v>
      </c>
    </row>
    <row r="69" spans="1:13" ht="15.6" x14ac:dyDescent="0.3">
      <c r="A69" s="36"/>
      <c r="B69" s="18"/>
      <c r="C69" s="18"/>
      <c r="D69" s="41"/>
      <c r="E69" s="18"/>
      <c r="F69" s="18"/>
      <c r="G69" s="6" t="s">
        <v>21</v>
      </c>
      <c r="H69" s="7">
        <f t="shared" si="12"/>
        <v>0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</row>
    <row r="70" spans="1:13" ht="16.5" customHeight="1" x14ac:dyDescent="0.3">
      <c r="A70" s="36"/>
      <c r="B70" s="18"/>
      <c r="C70" s="18"/>
      <c r="D70" s="41"/>
      <c r="E70" s="18"/>
      <c r="F70" s="18"/>
      <c r="G70" s="6" t="s">
        <v>25</v>
      </c>
      <c r="H70" s="7">
        <f t="shared" si="12"/>
        <v>0</v>
      </c>
      <c r="I70" s="7">
        <v>0</v>
      </c>
      <c r="J70" s="7">
        <v>0</v>
      </c>
      <c r="K70" s="7">
        <v>0</v>
      </c>
      <c r="L70" s="7">
        <v>0</v>
      </c>
      <c r="M70" s="7">
        <f>M144+M157+M92</f>
        <v>0</v>
      </c>
    </row>
    <row r="71" spans="1:13" ht="16.5" customHeight="1" x14ac:dyDescent="0.3">
      <c r="A71" s="36"/>
      <c r="B71" s="18"/>
      <c r="C71" s="18"/>
      <c r="D71" s="41"/>
      <c r="E71" s="18"/>
      <c r="F71" s="18"/>
      <c r="G71" s="6" t="s">
        <v>26</v>
      </c>
      <c r="H71" s="7">
        <f>J71+K71+L71+M71</f>
        <v>0</v>
      </c>
      <c r="I71" s="7">
        <v>0</v>
      </c>
      <c r="J71" s="7"/>
      <c r="K71" s="7"/>
      <c r="L71" s="7">
        <v>0</v>
      </c>
      <c r="M71" s="7">
        <f>M154+M90+M100</f>
        <v>0</v>
      </c>
    </row>
    <row r="72" spans="1:13" ht="16.5" customHeight="1" x14ac:dyDescent="0.3">
      <c r="A72" s="36"/>
      <c r="B72" s="18"/>
      <c r="C72" s="18"/>
      <c r="D72" s="41"/>
      <c r="E72" s="18"/>
      <c r="F72" s="18"/>
      <c r="G72" s="6" t="s">
        <v>27</v>
      </c>
      <c r="H72" s="7">
        <f t="shared" si="12"/>
        <v>380000</v>
      </c>
      <c r="I72" s="7">
        <v>0</v>
      </c>
      <c r="J72" s="7">
        <v>368600</v>
      </c>
      <c r="K72" s="7">
        <v>11400</v>
      </c>
      <c r="L72" s="7">
        <v>0</v>
      </c>
      <c r="M72" s="7">
        <f>M155+M91+M101</f>
        <v>0</v>
      </c>
    </row>
    <row r="73" spans="1:13" ht="15.6" x14ac:dyDescent="0.3">
      <c r="A73" s="36"/>
      <c r="B73" s="18"/>
      <c r="C73" s="18"/>
      <c r="D73" s="41"/>
      <c r="E73" s="18"/>
      <c r="F73" s="18"/>
      <c r="G73" s="6" t="s">
        <v>28</v>
      </c>
      <c r="H73" s="7">
        <f t="shared" si="12"/>
        <v>400000</v>
      </c>
      <c r="I73" s="7">
        <v>0</v>
      </c>
      <c r="J73" s="7">
        <v>388000</v>
      </c>
      <c r="K73" s="7">
        <v>12000</v>
      </c>
      <c r="L73" s="7">
        <v>0</v>
      </c>
      <c r="M73" s="7">
        <f>M156+M92+M102</f>
        <v>0</v>
      </c>
    </row>
    <row r="74" spans="1:13" ht="15.6" x14ac:dyDescent="0.3">
      <c r="A74" s="37"/>
      <c r="B74" s="19"/>
      <c r="C74" s="19"/>
      <c r="D74" s="42"/>
      <c r="E74" s="19"/>
      <c r="F74" s="19"/>
      <c r="G74" s="6" t="s">
        <v>29</v>
      </c>
      <c r="H74" s="7">
        <f t="shared" si="12"/>
        <v>479000</v>
      </c>
      <c r="I74" s="7">
        <v>0</v>
      </c>
      <c r="J74" s="7">
        <v>464600</v>
      </c>
      <c r="K74" s="7">
        <v>14400</v>
      </c>
      <c r="L74" s="7">
        <v>0</v>
      </c>
      <c r="M74" s="7">
        <f>M157+M93+M103</f>
        <v>0</v>
      </c>
    </row>
    <row r="75" spans="1:13" ht="51.75" hidden="1" customHeight="1" x14ac:dyDescent="0.25">
      <c r="A75" s="35"/>
      <c r="B75" s="17"/>
      <c r="C75" s="17"/>
      <c r="D75" s="43"/>
      <c r="E75" s="17"/>
      <c r="F75" s="17"/>
      <c r="G75" s="6"/>
      <c r="H75" s="7"/>
      <c r="I75" s="7"/>
      <c r="J75" s="7"/>
      <c r="K75" s="7"/>
      <c r="L75" s="7"/>
      <c r="M75" s="7"/>
    </row>
    <row r="76" spans="1:13" ht="15.75" hidden="1" x14ac:dyDescent="0.25">
      <c r="A76" s="36"/>
      <c r="B76" s="18"/>
      <c r="C76" s="18"/>
      <c r="D76" s="43"/>
      <c r="E76" s="18"/>
      <c r="F76" s="18"/>
      <c r="G76" s="6"/>
      <c r="H76" s="7"/>
      <c r="I76" s="7"/>
      <c r="J76" s="7"/>
      <c r="K76" s="7"/>
      <c r="L76" s="7"/>
      <c r="M76" s="7"/>
    </row>
    <row r="77" spans="1:13" ht="15.75" hidden="1" x14ac:dyDescent="0.25">
      <c r="A77" s="36"/>
      <c r="B77" s="18"/>
      <c r="C77" s="18"/>
      <c r="D77" s="43"/>
      <c r="E77" s="18"/>
      <c r="F77" s="18"/>
      <c r="G77" s="6"/>
      <c r="H77" s="7"/>
      <c r="I77" s="7"/>
      <c r="J77" s="7"/>
      <c r="K77" s="7"/>
      <c r="L77" s="7"/>
      <c r="M77" s="7"/>
    </row>
    <row r="78" spans="1:13" ht="15.75" hidden="1" x14ac:dyDescent="0.25">
      <c r="A78" s="36"/>
      <c r="B78" s="18"/>
      <c r="C78" s="18"/>
      <c r="D78" s="43"/>
      <c r="E78" s="18"/>
      <c r="F78" s="18"/>
      <c r="G78" s="6"/>
      <c r="H78" s="7"/>
      <c r="I78" s="7"/>
      <c r="J78" s="7"/>
      <c r="K78" s="7"/>
      <c r="L78" s="7"/>
      <c r="M78" s="7"/>
    </row>
    <row r="79" spans="1:13" ht="15.75" hidden="1" x14ac:dyDescent="0.25">
      <c r="A79" s="36"/>
      <c r="B79" s="18"/>
      <c r="C79" s="18"/>
      <c r="D79" s="43"/>
      <c r="E79" s="18"/>
      <c r="F79" s="18"/>
      <c r="G79" s="6"/>
      <c r="H79" s="7"/>
      <c r="I79" s="7"/>
      <c r="J79" s="7"/>
      <c r="K79" s="7"/>
      <c r="L79" s="7"/>
      <c r="M79" s="7"/>
    </row>
    <row r="80" spans="1:13" ht="15.75" hidden="1" x14ac:dyDescent="0.25">
      <c r="A80" s="36"/>
      <c r="B80" s="18"/>
      <c r="C80" s="18"/>
      <c r="D80" s="43"/>
      <c r="E80" s="18"/>
      <c r="F80" s="18"/>
      <c r="G80" s="6"/>
      <c r="H80" s="7"/>
      <c r="I80" s="7"/>
      <c r="J80" s="7"/>
      <c r="K80" s="7"/>
      <c r="L80" s="7"/>
      <c r="M80" s="7"/>
    </row>
    <row r="81" spans="1:13" ht="15.75" hidden="1" x14ac:dyDescent="0.25">
      <c r="A81" s="36"/>
      <c r="B81" s="18"/>
      <c r="C81" s="18"/>
      <c r="D81" s="43"/>
      <c r="E81" s="18"/>
      <c r="F81" s="18"/>
      <c r="G81" s="6"/>
      <c r="H81" s="7"/>
      <c r="I81" s="7"/>
      <c r="J81" s="7"/>
      <c r="K81" s="7"/>
      <c r="L81" s="7"/>
      <c r="M81" s="7"/>
    </row>
    <row r="82" spans="1:13" ht="15" hidden="1" customHeight="1" x14ac:dyDescent="0.25">
      <c r="A82" s="36"/>
      <c r="B82" s="18"/>
      <c r="C82" s="18"/>
      <c r="D82" s="43"/>
      <c r="E82" s="18"/>
      <c r="F82" s="18"/>
      <c r="G82" s="6"/>
      <c r="H82" s="7"/>
      <c r="I82" s="7"/>
      <c r="J82" s="7"/>
      <c r="K82" s="7"/>
      <c r="L82" s="7"/>
      <c r="M82" s="7"/>
    </row>
    <row r="83" spans="1:13" ht="15.75" hidden="1" x14ac:dyDescent="0.25">
      <c r="A83" s="36"/>
      <c r="B83" s="18"/>
      <c r="C83" s="18"/>
      <c r="D83" s="43"/>
      <c r="E83" s="18"/>
      <c r="F83" s="18"/>
      <c r="G83" s="6"/>
      <c r="H83" s="7"/>
      <c r="I83" s="7"/>
      <c r="J83" s="7"/>
      <c r="K83" s="7"/>
      <c r="L83" s="7"/>
      <c r="M83" s="7"/>
    </row>
    <row r="84" spans="1:13" ht="15.75" hidden="1" x14ac:dyDescent="0.25">
      <c r="A84" s="36"/>
      <c r="B84" s="18"/>
      <c r="C84" s="18"/>
      <c r="D84" s="43"/>
      <c r="E84" s="18"/>
      <c r="F84" s="18"/>
      <c r="G84" s="6"/>
      <c r="H84" s="7"/>
      <c r="I84" s="7"/>
      <c r="J84" s="7"/>
      <c r="K84" s="7"/>
      <c r="L84" s="7"/>
      <c r="M84" s="7"/>
    </row>
    <row r="85" spans="1:13" ht="15.75" hidden="1" x14ac:dyDescent="0.25">
      <c r="A85" s="36"/>
      <c r="B85" s="18"/>
      <c r="C85" s="18"/>
      <c r="D85" s="43"/>
      <c r="E85" s="18"/>
      <c r="F85" s="18"/>
      <c r="G85" s="6"/>
      <c r="H85" s="7"/>
      <c r="I85" s="7"/>
      <c r="J85" s="7"/>
      <c r="K85" s="7"/>
      <c r="L85" s="7"/>
      <c r="M85" s="7"/>
    </row>
    <row r="86" spans="1:13" ht="15.75" hidden="1" x14ac:dyDescent="0.25">
      <c r="A86" s="37"/>
      <c r="B86" s="19"/>
      <c r="C86" s="19"/>
      <c r="D86" s="43"/>
      <c r="E86" s="19"/>
      <c r="F86" s="19"/>
      <c r="G86" s="6"/>
      <c r="H86" s="7"/>
      <c r="I86" s="7"/>
      <c r="J86" s="7"/>
      <c r="K86" s="7"/>
      <c r="L86" s="7"/>
      <c r="M86" s="7"/>
    </row>
    <row r="87" spans="1:13" ht="63" customHeight="1" x14ac:dyDescent="0.3">
      <c r="A87" s="35" t="s">
        <v>53</v>
      </c>
      <c r="B87" s="17"/>
      <c r="C87" s="17"/>
      <c r="D87" s="17"/>
      <c r="E87" s="17"/>
      <c r="F87" s="17"/>
      <c r="G87" s="6" t="s">
        <v>45</v>
      </c>
      <c r="H87" s="7">
        <f>H93+H94+H95+H97</f>
        <v>2633545.2999999998</v>
      </c>
      <c r="I87" s="7">
        <f>I101</f>
        <v>101935.14</v>
      </c>
      <c r="J87" s="7">
        <f>J97</f>
        <v>875000</v>
      </c>
      <c r="K87" s="7">
        <f>K93+K94+K95+K97</f>
        <v>1625178.1</v>
      </c>
      <c r="L87" s="7">
        <f>L101</f>
        <v>133367.20000000001</v>
      </c>
      <c r="M87" s="7">
        <f>M101</f>
        <v>0</v>
      </c>
    </row>
    <row r="88" spans="1:13" ht="15.6" x14ac:dyDescent="0.3">
      <c r="A88" s="36"/>
      <c r="B88" s="18"/>
      <c r="C88" s="18"/>
      <c r="D88" s="18"/>
      <c r="E88" s="18"/>
      <c r="F88" s="18"/>
      <c r="G88" s="6" t="s">
        <v>10</v>
      </c>
      <c r="H88" s="7">
        <f t="shared" ref="H88:M88" si="13">H102</f>
        <v>0</v>
      </c>
      <c r="I88" s="7">
        <f t="shared" si="13"/>
        <v>0</v>
      </c>
      <c r="J88" s="7">
        <f t="shared" si="13"/>
        <v>0</v>
      </c>
      <c r="K88" s="7">
        <f t="shared" si="13"/>
        <v>0</v>
      </c>
      <c r="L88" s="7">
        <f t="shared" si="13"/>
        <v>0</v>
      </c>
      <c r="M88" s="7">
        <f t="shared" si="13"/>
        <v>0</v>
      </c>
    </row>
    <row r="89" spans="1:13" ht="15.6" x14ac:dyDescent="0.3">
      <c r="A89" s="36"/>
      <c r="B89" s="18"/>
      <c r="C89" s="18"/>
      <c r="D89" s="18"/>
      <c r="E89" s="18"/>
      <c r="F89" s="18"/>
      <c r="G89" s="6" t="s">
        <v>11</v>
      </c>
      <c r="H89" s="7">
        <f t="shared" ref="H89:M90" si="14">H103</f>
        <v>0</v>
      </c>
      <c r="I89" s="7">
        <f t="shared" si="14"/>
        <v>0</v>
      </c>
      <c r="J89" s="7">
        <f t="shared" si="14"/>
        <v>0</v>
      </c>
      <c r="K89" s="7">
        <f t="shared" si="14"/>
        <v>0</v>
      </c>
      <c r="L89" s="7">
        <f t="shared" si="14"/>
        <v>0</v>
      </c>
      <c r="M89" s="7">
        <f t="shared" si="14"/>
        <v>0</v>
      </c>
    </row>
    <row r="90" spans="1:13" ht="15.6" x14ac:dyDescent="0.3">
      <c r="A90" s="36"/>
      <c r="B90" s="18"/>
      <c r="C90" s="18"/>
      <c r="D90" s="18"/>
      <c r="E90" s="18"/>
      <c r="F90" s="18"/>
      <c r="G90" s="6" t="s">
        <v>12</v>
      </c>
      <c r="H90" s="7">
        <f t="shared" si="14"/>
        <v>0</v>
      </c>
      <c r="I90" s="7">
        <f t="shared" si="14"/>
        <v>0</v>
      </c>
      <c r="J90" s="7">
        <f t="shared" si="14"/>
        <v>0</v>
      </c>
      <c r="K90" s="7">
        <f t="shared" si="14"/>
        <v>0</v>
      </c>
      <c r="L90" s="7">
        <f t="shared" si="14"/>
        <v>0</v>
      </c>
      <c r="M90" s="7">
        <f t="shared" si="14"/>
        <v>0</v>
      </c>
    </row>
    <row r="91" spans="1:13" ht="15.6" x14ac:dyDescent="0.3">
      <c r="A91" s="36"/>
      <c r="B91" s="18"/>
      <c r="C91" s="18"/>
      <c r="D91" s="18"/>
      <c r="E91" s="18"/>
      <c r="F91" s="18"/>
      <c r="G91" s="6" t="s">
        <v>19</v>
      </c>
      <c r="H91" s="7">
        <f>H105</f>
        <v>0</v>
      </c>
      <c r="I91" s="7">
        <f t="shared" ref="I91:M98" si="15">I105</f>
        <v>0</v>
      </c>
      <c r="J91" s="7">
        <f t="shared" si="15"/>
        <v>0</v>
      </c>
      <c r="K91" s="7">
        <f t="shared" si="15"/>
        <v>0</v>
      </c>
      <c r="L91" s="7">
        <f t="shared" si="15"/>
        <v>0</v>
      </c>
      <c r="M91" s="7">
        <f t="shared" si="15"/>
        <v>0</v>
      </c>
    </row>
    <row r="92" spans="1:13" ht="15.6" x14ac:dyDescent="0.3">
      <c r="A92" s="36"/>
      <c r="B92" s="18"/>
      <c r="C92" s="18"/>
      <c r="D92" s="18"/>
      <c r="E92" s="18"/>
      <c r="F92" s="18"/>
      <c r="G92" s="6" t="s">
        <v>20</v>
      </c>
      <c r="H92" s="7">
        <f>H106</f>
        <v>0</v>
      </c>
      <c r="I92" s="7">
        <f t="shared" si="15"/>
        <v>0</v>
      </c>
      <c r="J92" s="7">
        <f t="shared" si="15"/>
        <v>0</v>
      </c>
      <c r="K92" s="7">
        <f t="shared" si="15"/>
        <v>0</v>
      </c>
      <c r="L92" s="7">
        <f t="shared" si="15"/>
        <v>0</v>
      </c>
      <c r="M92" s="7">
        <f t="shared" si="15"/>
        <v>0</v>
      </c>
    </row>
    <row r="93" spans="1:13" ht="15.6" x14ac:dyDescent="0.3">
      <c r="A93" s="36"/>
      <c r="B93" s="18"/>
      <c r="C93" s="18"/>
      <c r="D93" s="18"/>
      <c r="E93" s="18"/>
      <c r="F93" s="18"/>
      <c r="G93" s="6" t="s">
        <v>21</v>
      </c>
      <c r="H93" s="7">
        <f>H107</f>
        <v>800000</v>
      </c>
      <c r="I93" s="7">
        <f t="shared" si="15"/>
        <v>101935.14</v>
      </c>
      <c r="J93" s="7">
        <f t="shared" si="15"/>
        <v>0</v>
      </c>
      <c r="K93" s="7">
        <f t="shared" si="15"/>
        <v>752000</v>
      </c>
      <c r="L93" s="7">
        <f t="shared" si="15"/>
        <v>48000</v>
      </c>
      <c r="M93" s="7">
        <f t="shared" si="15"/>
        <v>0</v>
      </c>
    </row>
    <row r="94" spans="1:13" ht="15.6" x14ac:dyDescent="0.3">
      <c r="A94" s="36"/>
      <c r="B94" s="18"/>
      <c r="C94" s="18"/>
      <c r="D94" s="18"/>
      <c r="E94" s="18"/>
      <c r="F94" s="18"/>
      <c r="G94" s="6" t="s">
        <v>25</v>
      </c>
      <c r="H94" s="7">
        <f>H108</f>
        <v>300000</v>
      </c>
      <c r="I94" s="7">
        <f t="shared" si="15"/>
        <v>0</v>
      </c>
      <c r="J94" s="7">
        <f t="shared" si="15"/>
        <v>0</v>
      </c>
      <c r="K94" s="7">
        <f t="shared" si="15"/>
        <v>282000</v>
      </c>
      <c r="L94" s="7">
        <f t="shared" si="15"/>
        <v>18000</v>
      </c>
      <c r="M94" s="7">
        <f t="shared" si="15"/>
        <v>0</v>
      </c>
    </row>
    <row r="95" spans="1:13" ht="15.6" x14ac:dyDescent="0.3">
      <c r="A95" s="36"/>
      <c r="B95" s="18"/>
      <c r="C95" s="18"/>
      <c r="D95" s="18"/>
      <c r="E95" s="18"/>
      <c r="F95" s="18"/>
      <c r="G95" s="6" t="s">
        <v>61</v>
      </c>
      <c r="H95" s="7">
        <f>H109</f>
        <v>375979.8</v>
      </c>
      <c r="I95" s="7">
        <f t="shared" si="15"/>
        <v>0</v>
      </c>
      <c r="J95" s="7">
        <f t="shared" si="15"/>
        <v>0</v>
      </c>
      <c r="K95" s="7">
        <f t="shared" si="15"/>
        <v>353421</v>
      </c>
      <c r="L95" s="7">
        <f t="shared" si="15"/>
        <v>22558.799999999999</v>
      </c>
      <c r="M95" s="7">
        <f t="shared" si="15"/>
        <v>0</v>
      </c>
    </row>
    <row r="96" spans="1:13" ht="31.2" x14ac:dyDescent="0.3">
      <c r="A96" s="36"/>
      <c r="B96" s="18"/>
      <c r="C96" s="18"/>
      <c r="D96" s="18"/>
      <c r="E96" s="18"/>
      <c r="F96" s="18"/>
      <c r="G96" s="8" t="s">
        <v>58</v>
      </c>
      <c r="H96" s="7">
        <f>SUM(I96:M96)</f>
        <v>175979.8</v>
      </c>
      <c r="I96" s="7">
        <f t="shared" si="15"/>
        <v>0</v>
      </c>
      <c r="J96" s="7">
        <f t="shared" si="15"/>
        <v>0</v>
      </c>
      <c r="K96" s="7">
        <f t="shared" si="15"/>
        <v>165421</v>
      </c>
      <c r="L96" s="7">
        <f t="shared" si="15"/>
        <v>10558.8</v>
      </c>
      <c r="M96" s="7">
        <f t="shared" si="15"/>
        <v>0</v>
      </c>
    </row>
    <row r="97" spans="1:14" ht="15.6" x14ac:dyDescent="0.3">
      <c r="A97" s="36"/>
      <c r="B97" s="18"/>
      <c r="C97" s="18"/>
      <c r="D97" s="18"/>
      <c r="E97" s="18"/>
      <c r="F97" s="18"/>
      <c r="G97" s="14" t="s">
        <v>64</v>
      </c>
      <c r="H97" s="15">
        <f>J97+K97+L97</f>
        <v>1157565.5</v>
      </c>
      <c r="I97" s="15">
        <f t="shared" si="15"/>
        <v>0</v>
      </c>
      <c r="J97" s="15">
        <f>J124</f>
        <v>875000</v>
      </c>
      <c r="K97" s="15">
        <f>K111+K136</f>
        <v>237757.1</v>
      </c>
      <c r="L97" s="15">
        <f>L111</f>
        <v>44808.4</v>
      </c>
      <c r="M97" s="7">
        <f t="shared" si="15"/>
        <v>0</v>
      </c>
    </row>
    <row r="98" spans="1:14" ht="31.2" x14ac:dyDescent="0.3">
      <c r="A98" s="36"/>
      <c r="B98" s="18"/>
      <c r="C98" s="18"/>
      <c r="D98" s="18"/>
      <c r="E98" s="18"/>
      <c r="F98" s="18"/>
      <c r="G98" s="16" t="s">
        <v>58</v>
      </c>
      <c r="H98" s="15">
        <f>K98+L98</f>
        <v>234442.7</v>
      </c>
      <c r="I98" s="15">
        <v>0</v>
      </c>
      <c r="J98" s="15">
        <v>0</v>
      </c>
      <c r="K98" s="15">
        <v>220376.2</v>
      </c>
      <c r="L98" s="15">
        <v>14066.5</v>
      </c>
      <c r="M98" s="7">
        <f t="shared" si="15"/>
        <v>0</v>
      </c>
    </row>
    <row r="99" spans="1:14" ht="15.6" x14ac:dyDescent="0.3">
      <c r="A99" s="36"/>
      <c r="B99" s="18"/>
      <c r="C99" s="18"/>
      <c r="D99" s="18"/>
      <c r="E99" s="18"/>
      <c r="F99" s="18"/>
      <c r="G99" s="6" t="s">
        <v>28</v>
      </c>
      <c r="H99" s="7">
        <f t="shared" ref="H99:M100" si="16">H113</f>
        <v>0</v>
      </c>
      <c r="I99" s="7">
        <f t="shared" si="16"/>
        <v>0</v>
      </c>
      <c r="J99" s="7">
        <f t="shared" si="16"/>
        <v>0</v>
      </c>
      <c r="K99" s="7">
        <f t="shared" si="16"/>
        <v>0</v>
      </c>
      <c r="L99" s="7">
        <f t="shared" si="16"/>
        <v>0</v>
      </c>
      <c r="M99" s="7">
        <f t="shared" si="16"/>
        <v>0</v>
      </c>
    </row>
    <row r="100" spans="1:14" ht="15.6" x14ac:dyDescent="0.3">
      <c r="A100" s="37"/>
      <c r="B100" s="19"/>
      <c r="C100" s="19"/>
      <c r="D100" s="19"/>
      <c r="E100" s="19"/>
      <c r="F100" s="19"/>
      <c r="G100" s="6" t="s">
        <v>29</v>
      </c>
      <c r="H100" s="7">
        <f t="shared" si="16"/>
        <v>0</v>
      </c>
      <c r="I100" s="7">
        <f t="shared" si="16"/>
        <v>0</v>
      </c>
      <c r="J100" s="7">
        <f t="shared" si="16"/>
        <v>0</v>
      </c>
      <c r="K100" s="7">
        <f t="shared" si="16"/>
        <v>0</v>
      </c>
      <c r="L100" s="7">
        <f t="shared" si="16"/>
        <v>0</v>
      </c>
      <c r="M100" s="7">
        <f t="shared" si="16"/>
        <v>0</v>
      </c>
    </row>
    <row r="101" spans="1:14" ht="51.75" customHeight="1" x14ac:dyDescent="0.3">
      <c r="A101" s="39" t="s">
        <v>54</v>
      </c>
      <c r="B101" s="30" t="s">
        <v>59</v>
      </c>
      <c r="C101" s="30" t="s">
        <v>35</v>
      </c>
      <c r="D101" s="38">
        <v>1259069.3999999999</v>
      </c>
      <c r="E101" s="30" t="s">
        <v>33</v>
      </c>
      <c r="F101" s="30" t="s">
        <v>32</v>
      </c>
      <c r="G101" s="6" t="s">
        <v>50</v>
      </c>
      <c r="H101" s="7">
        <f>J101+K101+L101+M101</f>
        <v>1741164.4</v>
      </c>
      <c r="I101" s="7">
        <f>SUM(I102:I114)</f>
        <v>101935.14</v>
      </c>
      <c r="J101" s="7">
        <f>SUM(J102:J114)</f>
        <v>0</v>
      </c>
      <c r="K101" s="7">
        <f>K107+K108+K109+K111</f>
        <v>1607797.2</v>
      </c>
      <c r="L101" s="7">
        <f>SUM(L107+L108+L109+L111+L113+L114)</f>
        <v>133367.20000000001</v>
      </c>
      <c r="M101" s="7">
        <f>SUM(M102:M114)</f>
        <v>0</v>
      </c>
    </row>
    <row r="102" spans="1:14" ht="15.6" x14ac:dyDescent="0.3">
      <c r="A102" s="39"/>
      <c r="B102" s="30"/>
      <c r="C102" s="30"/>
      <c r="D102" s="38"/>
      <c r="E102" s="30"/>
      <c r="F102" s="30"/>
      <c r="G102" s="6" t="s">
        <v>10</v>
      </c>
      <c r="H102" s="7">
        <f>SUM(J102:M102)</f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</row>
    <row r="103" spans="1:14" ht="15.6" x14ac:dyDescent="0.3">
      <c r="A103" s="39"/>
      <c r="B103" s="30"/>
      <c r="C103" s="30"/>
      <c r="D103" s="38"/>
      <c r="E103" s="30"/>
      <c r="F103" s="30"/>
      <c r="G103" s="6" t="s">
        <v>11</v>
      </c>
      <c r="H103" s="7">
        <f t="shared" ref="H103:H114" si="17">SUM(J103:M103)</f>
        <v>0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</row>
    <row r="104" spans="1:14" ht="15.6" x14ac:dyDescent="0.3">
      <c r="A104" s="39"/>
      <c r="B104" s="30"/>
      <c r="C104" s="30"/>
      <c r="D104" s="38"/>
      <c r="E104" s="30"/>
      <c r="F104" s="30"/>
      <c r="G104" s="6" t="s">
        <v>12</v>
      </c>
      <c r="H104" s="7">
        <f t="shared" si="17"/>
        <v>0</v>
      </c>
      <c r="I104" s="7">
        <v>0</v>
      </c>
      <c r="J104" s="7">
        <v>0</v>
      </c>
      <c r="K104" s="7">
        <v>0</v>
      </c>
      <c r="L104" s="7">
        <v>0</v>
      </c>
      <c r="M104" s="7">
        <v>0</v>
      </c>
    </row>
    <row r="105" spans="1:14" ht="15.6" x14ac:dyDescent="0.3">
      <c r="A105" s="39"/>
      <c r="B105" s="30"/>
      <c r="C105" s="30"/>
      <c r="D105" s="38"/>
      <c r="E105" s="30"/>
      <c r="F105" s="30"/>
      <c r="G105" s="6" t="s">
        <v>19</v>
      </c>
      <c r="H105" s="7">
        <f t="shared" si="17"/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</row>
    <row r="106" spans="1:14" ht="15.6" x14ac:dyDescent="0.3">
      <c r="A106" s="39"/>
      <c r="B106" s="30"/>
      <c r="C106" s="30"/>
      <c r="D106" s="38"/>
      <c r="E106" s="30"/>
      <c r="F106" s="30"/>
      <c r="G106" s="6" t="s">
        <v>20</v>
      </c>
      <c r="H106" s="7">
        <f t="shared" si="17"/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</row>
    <row r="107" spans="1:14" ht="15.6" x14ac:dyDescent="0.3">
      <c r="A107" s="39"/>
      <c r="B107" s="30"/>
      <c r="C107" s="30"/>
      <c r="D107" s="38"/>
      <c r="E107" s="30"/>
      <c r="F107" s="30"/>
      <c r="G107" s="6" t="s">
        <v>21</v>
      </c>
      <c r="H107" s="7">
        <f t="shared" si="17"/>
        <v>800000</v>
      </c>
      <c r="I107" s="7">
        <v>101935.14</v>
      </c>
      <c r="J107" s="7">
        <v>0</v>
      </c>
      <c r="K107" s="7">
        <v>752000</v>
      </c>
      <c r="L107" s="7">
        <v>48000</v>
      </c>
      <c r="M107" s="7">
        <v>0</v>
      </c>
    </row>
    <row r="108" spans="1:14" ht="15.6" x14ac:dyDescent="0.3">
      <c r="A108" s="39"/>
      <c r="B108" s="30"/>
      <c r="C108" s="30"/>
      <c r="D108" s="38"/>
      <c r="E108" s="30"/>
      <c r="F108" s="30"/>
      <c r="G108" s="6" t="s">
        <v>25</v>
      </c>
      <c r="H108" s="7">
        <f t="shared" si="17"/>
        <v>300000</v>
      </c>
      <c r="I108" s="7">
        <f>I205</f>
        <v>0</v>
      </c>
      <c r="J108" s="7">
        <f>J205</f>
        <v>0</v>
      </c>
      <c r="K108" s="7">
        <v>282000</v>
      </c>
      <c r="L108" s="7">
        <v>18000</v>
      </c>
      <c r="M108" s="7">
        <f>M205</f>
        <v>0</v>
      </c>
    </row>
    <row r="109" spans="1:14" ht="15.6" x14ac:dyDescent="0.3">
      <c r="A109" s="39"/>
      <c r="B109" s="30"/>
      <c r="C109" s="30"/>
      <c r="D109" s="38"/>
      <c r="E109" s="30"/>
      <c r="F109" s="30"/>
      <c r="G109" s="6" t="s">
        <v>61</v>
      </c>
      <c r="H109" s="7">
        <f t="shared" si="17"/>
        <v>375979.8</v>
      </c>
      <c r="I109" s="7">
        <v>0</v>
      </c>
      <c r="J109" s="7">
        <v>0</v>
      </c>
      <c r="K109" s="7">
        <v>353421</v>
      </c>
      <c r="L109" s="7">
        <v>22558.799999999999</v>
      </c>
      <c r="M109" s="7">
        <f>M227+M236+M244</f>
        <v>0</v>
      </c>
    </row>
    <row r="110" spans="1:14" ht="31.2" x14ac:dyDescent="0.3">
      <c r="A110" s="39"/>
      <c r="B110" s="30"/>
      <c r="C110" s="30"/>
      <c r="D110" s="38"/>
      <c r="E110" s="30"/>
      <c r="F110" s="30"/>
      <c r="G110" s="8" t="s">
        <v>58</v>
      </c>
      <c r="H110" s="15">
        <f t="shared" si="17"/>
        <v>175979.8</v>
      </c>
      <c r="I110" s="15">
        <v>0</v>
      </c>
      <c r="J110" s="15">
        <v>0</v>
      </c>
      <c r="K110" s="15">
        <v>165421</v>
      </c>
      <c r="L110" s="15">
        <v>10558.8</v>
      </c>
      <c r="M110" s="7">
        <v>0</v>
      </c>
    </row>
    <row r="111" spans="1:14" ht="15.6" x14ac:dyDescent="0.3">
      <c r="A111" s="39"/>
      <c r="B111" s="30"/>
      <c r="C111" s="30"/>
      <c r="D111" s="38"/>
      <c r="E111" s="30"/>
      <c r="F111" s="30"/>
      <c r="G111" s="6" t="s">
        <v>64</v>
      </c>
      <c r="H111" s="7">
        <f t="shared" si="17"/>
        <v>265184.60000000003</v>
      </c>
      <c r="I111" s="7">
        <v>0</v>
      </c>
      <c r="J111" s="7">
        <v>0</v>
      </c>
      <c r="K111" s="7">
        <f>K112</f>
        <v>220376.2</v>
      </c>
      <c r="L111" s="7">
        <v>44808.4</v>
      </c>
      <c r="M111" s="7">
        <f>M228+M237+M245</f>
        <v>0</v>
      </c>
      <c r="N111" s="10"/>
    </row>
    <row r="112" spans="1:14" ht="31.2" x14ac:dyDescent="0.3">
      <c r="A112" s="39"/>
      <c r="B112" s="30"/>
      <c r="C112" s="30"/>
      <c r="D112" s="38"/>
      <c r="E112" s="30"/>
      <c r="F112" s="30"/>
      <c r="G112" s="16" t="s">
        <v>58</v>
      </c>
      <c r="H112" s="15">
        <f>K112+L112</f>
        <v>234442.7</v>
      </c>
      <c r="I112" s="15">
        <v>0</v>
      </c>
      <c r="J112" s="15">
        <v>0</v>
      </c>
      <c r="K112" s="15">
        <v>220376.2</v>
      </c>
      <c r="L112" s="15">
        <v>14066.5</v>
      </c>
      <c r="M112" s="7">
        <f>M229+M238+M246</f>
        <v>0</v>
      </c>
      <c r="N112" s="10"/>
    </row>
    <row r="113" spans="1:13" ht="15.6" x14ac:dyDescent="0.3">
      <c r="A113" s="39"/>
      <c r="B113" s="30"/>
      <c r="C113" s="30"/>
      <c r="D113" s="38"/>
      <c r="E113" s="30"/>
      <c r="F113" s="30"/>
      <c r="G113" s="6" t="s">
        <v>28</v>
      </c>
      <c r="H113" s="7">
        <f t="shared" si="17"/>
        <v>0</v>
      </c>
      <c r="I113" s="7">
        <v>0</v>
      </c>
      <c r="J113" s="7"/>
      <c r="K113" s="7">
        <v>0</v>
      </c>
      <c r="L113" s="7">
        <v>0</v>
      </c>
      <c r="M113" s="7">
        <f>M229+M238+M246</f>
        <v>0</v>
      </c>
    </row>
    <row r="114" spans="1:13" ht="15.6" x14ac:dyDescent="0.3">
      <c r="A114" s="39"/>
      <c r="B114" s="30"/>
      <c r="C114" s="30"/>
      <c r="D114" s="38"/>
      <c r="E114" s="30"/>
      <c r="F114" s="30"/>
      <c r="G114" s="6" t="s">
        <v>29</v>
      </c>
      <c r="H114" s="7">
        <f t="shared" si="17"/>
        <v>0</v>
      </c>
      <c r="I114" s="7">
        <v>0</v>
      </c>
      <c r="J114" s="7">
        <v>0</v>
      </c>
      <c r="K114" s="7">
        <v>0</v>
      </c>
      <c r="L114" s="7">
        <v>0</v>
      </c>
      <c r="M114" s="7">
        <f>M230+M239+M247</f>
        <v>0</v>
      </c>
    </row>
    <row r="115" spans="1:13" ht="46.8" x14ac:dyDescent="0.3">
      <c r="A115" s="23" t="s">
        <v>65</v>
      </c>
      <c r="B115" s="26" t="s">
        <v>59</v>
      </c>
      <c r="C115" s="26" t="s">
        <v>35</v>
      </c>
      <c r="D115" s="29">
        <v>875000</v>
      </c>
      <c r="E115" s="26" t="s">
        <v>33</v>
      </c>
      <c r="F115" s="26">
        <v>2023</v>
      </c>
      <c r="G115" s="14" t="s">
        <v>50</v>
      </c>
      <c r="H115" s="15">
        <f>H124</f>
        <v>875000</v>
      </c>
      <c r="I115" s="15">
        <v>0</v>
      </c>
      <c r="J115" s="15">
        <f>J124</f>
        <v>875000</v>
      </c>
      <c r="K115" s="15">
        <v>0</v>
      </c>
      <c r="L115" s="15">
        <v>0</v>
      </c>
      <c r="M115" s="15">
        <v>0</v>
      </c>
    </row>
    <row r="116" spans="1:13" ht="15.6" x14ac:dyDescent="0.3">
      <c r="A116" s="24"/>
      <c r="B116" s="27"/>
      <c r="C116" s="27"/>
      <c r="D116" s="27"/>
      <c r="E116" s="27"/>
      <c r="F116" s="27"/>
      <c r="G116" s="14" t="s">
        <v>10</v>
      </c>
      <c r="H116" s="15">
        <v>0</v>
      </c>
      <c r="I116" s="15">
        <v>0</v>
      </c>
      <c r="J116" s="15">
        <v>0</v>
      </c>
      <c r="K116" s="15">
        <v>0</v>
      </c>
      <c r="L116" s="15">
        <v>0</v>
      </c>
      <c r="M116" s="15">
        <v>0</v>
      </c>
    </row>
    <row r="117" spans="1:13" ht="15.6" x14ac:dyDescent="0.3">
      <c r="A117" s="24"/>
      <c r="B117" s="27"/>
      <c r="C117" s="27"/>
      <c r="D117" s="27"/>
      <c r="E117" s="27"/>
      <c r="F117" s="27"/>
      <c r="G117" s="14" t="s">
        <v>11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15">
        <v>0</v>
      </c>
    </row>
    <row r="118" spans="1:13" ht="15.6" x14ac:dyDescent="0.3">
      <c r="A118" s="24"/>
      <c r="B118" s="27"/>
      <c r="C118" s="27"/>
      <c r="D118" s="27"/>
      <c r="E118" s="27"/>
      <c r="F118" s="27"/>
      <c r="G118" s="14" t="s">
        <v>12</v>
      </c>
      <c r="H118" s="15">
        <v>0</v>
      </c>
      <c r="I118" s="15">
        <v>0</v>
      </c>
      <c r="J118" s="15">
        <v>0</v>
      </c>
      <c r="K118" s="15">
        <v>0</v>
      </c>
      <c r="L118" s="15">
        <v>0</v>
      </c>
      <c r="M118" s="15">
        <v>0</v>
      </c>
    </row>
    <row r="119" spans="1:13" ht="15.6" x14ac:dyDescent="0.3">
      <c r="A119" s="24"/>
      <c r="B119" s="27"/>
      <c r="C119" s="27"/>
      <c r="D119" s="27"/>
      <c r="E119" s="27"/>
      <c r="F119" s="27"/>
      <c r="G119" s="14" t="s">
        <v>19</v>
      </c>
      <c r="H119" s="15">
        <v>0</v>
      </c>
      <c r="I119" s="15">
        <v>0</v>
      </c>
      <c r="J119" s="15">
        <v>0</v>
      </c>
      <c r="K119" s="15">
        <v>0</v>
      </c>
      <c r="L119" s="15">
        <v>0</v>
      </c>
      <c r="M119" s="15">
        <v>0</v>
      </c>
    </row>
    <row r="120" spans="1:13" ht="15.6" x14ac:dyDescent="0.3">
      <c r="A120" s="24"/>
      <c r="B120" s="27"/>
      <c r="C120" s="27"/>
      <c r="D120" s="27"/>
      <c r="E120" s="27"/>
      <c r="F120" s="27"/>
      <c r="G120" s="14" t="s">
        <v>20</v>
      </c>
      <c r="H120" s="15">
        <v>0</v>
      </c>
      <c r="I120" s="15">
        <v>0</v>
      </c>
      <c r="J120" s="15">
        <v>0</v>
      </c>
      <c r="K120" s="15">
        <v>0</v>
      </c>
      <c r="L120" s="15">
        <v>0</v>
      </c>
      <c r="M120" s="15">
        <v>0</v>
      </c>
    </row>
    <row r="121" spans="1:13" ht="15.6" x14ac:dyDescent="0.3">
      <c r="A121" s="24"/>
      <c r="B121" s="27"/>
      <c r="C121" s="27"/>
      <c r="D121" s="27"/>
      <c r="E121" s="27"/>
      <c r="F121" s="27"/>
      <c r="G121" s="14" t="s">
        <v>21</v>
      </c>
      <c r="H121" s="15">
        <v>0</v>
      </c>
      <c r="I121" s="15">
        <v>0</v>
      </c>
      <c r="J121" s="15">
        <v>0</v>
      </c>
      <c r="K121" s="15">
        <v>0</v>
      </c>
      <c r="L121" s="15">
        <v>0</v>
      </c>
      <c r="M121" s="15">
        <v>0</v>
      </c>
    </row>
    <row r="122" spans="1:13" ht="15.6" x14ac:dyDescent="0.3">
      <c r="A122" s="24"/>
      <c r="B122" s="27"/>
      <c r="C122" s="27"/>
      <c r="D122" s="27"/>
      <c r="E122" s="27"/>
      <c r="F122" s="27"/>
      <c r="G122" s="14" t="s">
        <v>25</v>
      </c>
      <c r="H122" s="15">
        <v>0</v>
      </c>
      <c r="I122" s="15">
        <v>0</v>
      </c>
      <c r="J122" s="15">
        <v>0</v>
      </c>
      <c r="K122" s="15">
        <v>0</v>
      </c>
      <c r="L122" s="15">
        <v>0</v>
      </c>
      <c r="M122" s="15">
        <v>0</v>
      </c>
    </row>
    <row r="123" spans="1:13" ht="15.6" x14ac:dyDescent="0.3">
      <c r="A123" s="24"/>
      <c r="B123" s="27"/>
      <c r="C123" s="27"/>
      <c r="D123" s="27"/>
      <c r="E123" s="27"/>
      <c r="F123" s="27"/>
      <c r="G123" s="14" t="s">
        <v>26</v>
      </c>
      <c r="H123" s="15">
        <v>0</v>
      </c>
      <c r="I123" s="15">
        <v>0</v>
      </c>
      <c r="J123" s="15">
        <v>0</v>
      </c>
      <c r="K123" s="15">
        <v>0</v>
      </c>
      <c r="L123" s="15">
        <v>0</v>
      </c>
      <c r="M123" s="15">
        <v>0</v>
      </c>
    </row>
    <row r="124" spans="1:13" ht="15.6" x14ac:dyDescent="0.3">
      <c r="A124" s="24"/>
      <c r="B124" s="27"/>
      <c r="C124" s="27"/>
      <c r="D124" s="27"/>
      <c r="E124" s="27"/>
      <c r="F124" s="27"/>
      <c r="G124" s="14" t="s">
        <v>27</v>
      </c>
      <c r="H124" s="15">
        <f>J124</f>
        <v>875000</v>
      </c>
      <c r="I124" s="15">
        <v>0</v>
      </c>
      <c r="J124" s="15">
        <v>875000</v>
      </c>
      <c r="K124" s="15">
        <v>0</v>
      </c>
      <c r="L124" s="15">
        <v>0</v>
      </c>
      <c r="M124" s="15">
        <v>0</v>
      </c>
    </row>
    <row r="125" spans="1:13" ht="15.6" x14ac:dyDescent="0.3">
      <c r="A125" s="24"/>
      <c r="B125" s="27"/>
      <c r="C125" s="27"/>
      <c r="D125" s="27"/>
      <c r="E125" s="27"/>
      <c r="F125" s="27"/>
      <c r="G125" s="14" t="s">
        <v>28</v>
      </c>
      <c r="H125" s="15">
        <v>0</v>
      </c>
      <c r="I125" s="15">
        <v>0</v>
      </c>
      <c r="J125" s="15">
        <v>0</v>
      </c>
      <c r="K125" s="15">
        <v>0</v>
      </c>
      <c r="L125" s="15">
        <v>0</v>
      </c>
      <c r="M125" s="15">
        <v>0</v>
      </c>
    </row>
    <row r="126" spans="1:13" ht="30" customHeight="1" x14ac:dyDescent="0.3">
      <c r="A126" s="25"/>
      <c r="B126" s="28"/>
      <c r="C126" s="28"/>
      <c r="D126" s="28"/>
      <c r="E126" s="28"/>
      <c r="F126" s="28"/>
      <c r="G126" s="14" t="s">
        <v>29</v>
      </c>
      <c r="H126" s="15">
        <v>0</v>
      </c>
      <c r="I126" s="15">
        <v>0</v>
      </c>
      <c r="J126" s="15">
        <v>0</v>
      </c>
      <c r="K126" s="15">
        <v>0</v>
      </c>
      <c r="L126" s="15">
        <v>0</v>
      </c>
      <c r="M126" s="15">
        <v>0</v>
      </c>
    </row>
    <row r="127" spans="1:13" ht="47.25" customHeight="1" x14ac:dyDescent="0.3">
      <c r="A127" s="23" t="s">
        <v>66</v>
      </c>
      <c r="B127" s="26" t="s">
        <v>59</v>
      </c>
      <c r="C127" s="26" t="s">
        <v>35</v>
      </c>
      <c r="D127" s="29">
        <v>17380.900000000001</v>
      </c>
      <c r="E127" s="26" t="s">
        <v>33</v>
      </c>
      <c r="F127" s="26">
        <v>2023</v>
      </c>
      <c r="G127" s="14" t="s">
        <v>50</v>
      </c>
      <c r="H127" s="15">
        <f>H136</f>
        <v>17380.900000000001</v>
      </c>
      <c r="I127" s="15">
        <v>0</v>
      </c>
      <c r="J127" s="15">
        <v>0</v>
      </c>
      <c r="K127" s="15">
        <f>K136</f>
        <v>17380.900000000001</v>
      </c>
      <c r="L127" s="15">
        <v>0</v>
      </c>
      <c r="M127" s="15">
        <v>0</v>
      </c>
    </row>
    <row r="128" spans="1:13" ht="15.6" x14ac:dyDescent="0.3">
      <c r="A128" s="24"/>
      <c r="B128" s="27"/>
      <c r="C128" s="27"/>
      <c r="D128" s="27"/>
      <c r="E128" s="27"/>
      <c r="F128" s="27"/>
      <c r="G128" s="14" t="s">
        <v>10</v>
      </c>
      <c r="H128" s="15">
        <v>0</v>
      </c>
      <c r="I128" s="15">
        <v>0</v>
      </c>
      <c r="J128" s="15">
        <v>0</v>
      </c>
      <c r="K128" s="15">
        <v>0</v>
      </c>
      <c r="L128" s="15">
        <v>0</v>
      </c>
      <c r="M128" s="15">
        <v>0</v>
      </c>
    </row>
    <row r="129" spans="1:13" ht="15.6" x14ac:dyDescent="0.3">
      <c r="A129" s="24"/>
      <c r="B129" s="27"/>
      <c r="C129" s="27"/>
      <c r="D129" s="27"/>
      <c r="E129" s="27"/>
      <c r="F129" s="27"/>
      <c r="G129" s="14" t="s">
        <v>11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15">
        <v>0</v>
      </c>
    </row>
    <row r="130" spans="1:13" ht="15.6" x14ac:dyDescent="0.3">
      <c r="A130" s="24"/>
      <c r="B130" s="27"/>
      <c r="C130" s="27"/>
      <c r="D130" s="27"/>
      <c r="E130" s="27"/>
      <c r="F130" s="27"/>
      <c r="G130" s="14" t="s">
        <v>12</v>
      </c>
      <c r="H130" s="15">
        <v>0</v>
      </c>
      <c r="I130" s="15">
        <v>0</v>
      </c>
      <c r="J130" s="15">
        <v>0</v>
      </c>
      <c r="K130" s="15">
        <v>0</v>
      </c>
      <c r="L130" s="15">
        <v>0</v>
      </c>
      <c r="M130" s="15">
        <v>0</v>
      </c>
    </row>
    <row r="131" spans="1:13" ht="15.6" x14ac:dyDescent="0.3">
      <c r="A131" s="24"/>
      <c r="B131" s="27"/>
      <c r="C131" s="27"/>
      <c r="D131" s="27"/>
      <c r="E131" s="27"/>
      <c r="F131" s="27"/>
      <c r="G131" s="14" t="s">
        <v>19</v>
      </c>
      <c r="H131" s="15">
        <v>0</v>
      </c>
      <c r="I131" s="15">
        <v>0</v>
      </c>
      <c r="J131" s="15">
        <v>0</v>
      </c>
      <c r="K131" s="15">
        <v>0</v>
      </c>
      <c r="L131" s="15">
        <v>0</v>
      </c>
      <c r="M131" s="15">
        <v>0</v>
      </c>
    </row>
    <row r="132" spans="1:13" ht="15.6" x14ac:dyDescent="0.3">
      <c r="A132" s="24"/>
      <c r="B132" s="27"/>
      <c r="C132" s="27"/>
      <c r="D132" s="27"/>
      <c r="E132" s="27"/>
      <c r="F132" s="27"/>
      <c r="G132" s="14" t="s">
        <v>20</v>
      </c>
      <c r="H132" s="15">
        <v>0</v>
      </c>
      <c r="I132" s="15">
        <v>0</v>
      </c>
      <c r="J132" s="15">
        <v>0</v>
      </c>
      <c r="K132" s="15">
        <v>0</v>
      </c>
      <c r="L132" s="15">
        <v>0</v>
      </c>
      <c r="M132" s="15">
        <v>0</v>
      </c>
    </row>
    <row r="133" spans="1:13" ht="15.6" x14ac:dyDescent="0.3">
      <c r="A133" s="24"/>
      <c r="B133" s="27"/>
      <c r="C133" s="27"/>
      <c r="D133" s="27"/>
      <c r="E133" s="27"/>
      <c r="F133" s="27"/>
      <c r="G133" s="14" t="s">
        <v>21</v>
      </c>
      <c r="H133" s="15">
        <v>0</v>
      </c>
      <c r="I133" s="15">
        <v>0</v>
      </c>
      <c r="J133" s="15">
        <v>0</v>
      </c>
      <c r="K133" s="15">
        <v>0</v>
      </c>
      <c r="L133" s="15">
        <v>0</v>
      </c>
      <c r="M133" s="15">
        <v>0</v>
      </c>
    </row>
    <row r="134" spans="1:13" ht="15.6" x14ac:dyDescent="0.3">
      <c r="A134" s="24"/>
      <c r="B134" s="27"/>
      <c r="C134" s="27"/>
      <c r="D134" s="27"/>
      <c r="E134" s="27"/>
      <c r="F134" s="27"/>
      <c r="G134" s="14" t="s">
        <v>25</v>
      </c>
      <c r="H134" s="15">
        <v>0</v>
      </c>
      <c r="I134" s="15">
        <v>0</v>
      </c>
      <c r="J134" s="15">
        <v>0</v>
      </c>
      <c r="K134" s="15">
        <v>0</v>
      </c>
      <c r="L134" s="15">
        <v>0</v>
      </c>
      <c r="M134" s="15">
        <v>0</v>
      </c>
    </row>
    <row r="135" spans="1:13" ht="15.6" x14ac:dyDescent="0.3">
      <c r="A135" s="24"/>
      <c r="B135" s="27"/>
      <c r="C135" s="27"/>
      <c r="D135" s="27"/>
      <c r="E135" s="27"/>
      <c r="F135" s="27"/>
      <c r="G135" s="14" t="s">
        <v>26</v>
      </c>
      <c r="H135" s="15">
        <v>0</v>
      </c>
      <c r="I135" s="15">
        <v>0</v>
      </c>
      <c r="J135" s="15">
        <v>0</v>
      </c>
      <c r="K135" s="15">
        <v>0</v>
      </c>
      <c r="L135" s="15">
        <v>0</v>
      </c>
      <c r="M135" s="15">
        <v>0</v>
      </c>
    </row>
    <row r="136" spans="1:13" ht="15.6" x14ac:dyDescent="0.3">
      <c r="A136" s="24"/>
      <c r="B136" s="27"/>
      <c r="C136" s="27"/>
      <c r="D136" s="27"/>
      <c r="E136" s="27"/>
      <c r="F136" s="27"/>
      <c r="G136" s="14" t="s">
        <v>27</v>
      </c>
      <c r="H136" s="15">
        <f>K136</f>
        <v>17380.900000000001</v>
      </c>
      <c r="I136" s="15">
        <v>0</v>
      </c>
      <c r="J136" s="15">
        <v>0</v>
      </c>
      <c r="K136" s="15">
        <v>17380.900000000001</v>
      </c>
      <c r="L136" s="15">
        <v>0</v>
      </c>
      <c r="M136" s="15">
        <v>0</v>
      </c>
    </row>
    <row r="137" spans="1:13" ht="15.6" x14ac:dyDescent="0.3">
      <c r="A137" s="24"/>
      <c r="B137" s="27"/>
      <c r="C137" s="27"/>
      <c r="D137" s="27"/>
      <c r="E137" s="27"/>
      <c r="F137" s="27"/>
      <c r="G137" s="14" t="s">
        <v>28</v>
      </c>
      <c r="H137" s="15">
        <v>0</v>
      </c>
      <c r="I137" s="15">
        <v>0</v>
      </c>
      <c r="J137" s="15">
        <v>0</v>
      </c>
      <c r="K137" s="15">
        <v>0</v>
      </c>
      <c r="L137" s="15">
        <v>0</v>
      </c>
      <c r="M137" s="15">
        <v>0</v>
      </c>
    </row>
    <row r="138" spans="1:13" ht="47.25" customHeight="1" x14ac:dyDescent="0.3">
      <c r="A138" s="25"/>
      <c r="B138" s="28"/>
      <c r="C138" s="28"/>
      <c r="D138" s="28"/>
      <c r="E138" s="28"/>
      <c r="F138" s="28"/>
      <c r="G138" s="14" t="s">
        <v>29</v>
      </c>
      <c r="H138" s="15">
        <v>0</v>
      </c>
      <c r="I138" s="15">
        <v>0</v>
      </c>
      <c r="J138" s="15">
        <v>0</v>
      </c>
      <c r="K138" s="15">
        <v>0</v>
      </c>
      <c r="L138" s="15">
        <v>0</v>
      </c>
      <c r="M138" s="15">
        <v>0</v>
      </c>
    </row>
    <row r="139" spans="1:13" ht="15.6" x14ac:dyDescent="0.3">
      <c r="A139" s="32" t="s">
        <v>56</v>
      </c>
      <c r="B139" s="33"/>
      <c r="C139" s="33"/>
      <c r="D139" s="33"/>
      <c r="E139" s="33"/>
      <c r="F139" s="33"/>
      <c r="G139" s="33"/>
      <c r="H139" s="33"/>
      <c r="I139" s="33"/>
      <c r="J139" s="33"/>
      <c r="K139" s="33"/>
      <c r="L139" s="33"/>
      <c r="M139" s="34"/>
    </row>
    <row r="140" spans="1:13" ht="63" customHeight="1" x14ac:dyDescent="0.3">
      <c r="A140" s="35" t="s">
        <v>55</v>
      </c>
      <c r="B140" s="17"/>
      <c r="C140" s="17"/>
      <c r="D140" s="17"/>
      <c r="E140" s="17"/>
      <c r="F140" s="17"/>
      <c r="G140" s="6" t="s">
        <v>45</v>
      </c>
      <c r="H140" s="9">
        <f>J140+K140+L140+M140</f>
        <v>1968.1</v>
      </c>
      <c r="I140" s="9">
        <f t="shared" ref="I140:M141" si="18">I152</f>
        <v>1968.1</v>
      </c>
      <c r="J140" s="9">
        <f t="shared" si="18"/>
        <v>0</v>
      </c>
      <c r="K140" s="9">
        <f t="shared" si="18"/>
        <v>0</v>
      </c>
      <c r="L140" s="9">
        <f t="shared" si="18"/>
        <v>1968.1</v>
      </c>
      <c r="M140" s="9">
        <f t="shared" si="18"/>
        <v>0</v>
      </c>
    </row>
    <row r="141" spans="1:13" ht="15.6" x14ac:dyDescent="0.3">
      <c r="A141" s="36"/>
      <c r="B141" s="18"/>
      <c r="C141" s="18"/>
      <c r="D141" s="18"/>
      <c r="E141" s="18"/>
      <c r="F141" s="18"/>
      <c r="G141" s="6" t="s">
        <v>10</v>
      </c>
      <c r="H141" s="9">
        <f>H153</f>
        <v>1968.1</v>
      </c>
      <c r="I141" s="9">
        <f>I153</f>
        <v>1968.1</v>
      </c>
      <c r="J141" s="9">
        <f t="shared" si="18"/>
        <v>0</v>
      </c>
      <c r="K141" s="9">
        <f t="shared" si="18"/>
        <v>0</v>
      </c>
      <c r="L141" s="9">
        <f t="shared" si="18"/>
        <v>1968.1</v>
      </c>
      <c r="M141" s="9">
        <f t="shared" si="18"/>
        <v>0</v>
      </c>
    </row>
    <row r="142" spans="1:13" ht="15.75" customHeight="1" x14ac:dyDescent="0.3">
      <c r="A142" s="36"/>
      <c r="B142" s="18"/>
      <c r="C142" s="18"/>
      <c r="D142" s="18"/>
      <c r="E142" s="18"/>
      <c r="F142" s="18"/>
      <c r="G142" s="6" t="s">
        <v>11</v>
      </c>
      <c r="H142" s="9">
        <f t="shared" ref="H142:M151" si="19">H154</f>
        <v>0</v>
      </c>
      <c r="I142" s="9">
        <f t="shared" si="19"/>
        <v>0</v>
      </c>
      <c r="J142" s="9">
        <f t="shared" si="19"/>
        <v>0</v>
      </c>
      <c r="K142" s="9">
        <f t="shared" si="19"/>
        <v>0</v>
      </c>
      <c r="L142" s="9">
        <f t="shared" si="19"/>
        <v>0</v>
      </c>
      <c r="M142" s="9">
        <f t="shared" si="19"/>
        <v>0</v>
      </c>
    </row>
    <row r="143" spans="1:13" ht="15.75" customHeight="1" x14ac:dyDescent="0.3">
      <c r="A143" s="36"/>
      <c r="B143" s="18"/>
      <c r="C143" s="18"/>
      <c r="D143" s="18"/>
      <c r="E143" s="18"/>
      <c r="F143" s="18"/>
      <c r="G143" s="6" t="s">
        <v>12</v>
      </c>
      <c r="H143" s="9">
        <f t="shared" si="19"/>
        <v>0</v>
      </c>
      <c r="I143" s="9">
        <f t="shared" si="19"/>
        <v>0</v>
      </c>
      <c r="J143" s="9">
        <f t="shared" si="19"/>
        <v>0</v>
      </c>
      <c r="K143" s="9">
        <f t="shared" si="19"/>
        <v>0</v>
      </c>
      <c r="L143" s="9">
        <f t="shared" si="19"/>
        <v>0</v>
      </c>
      <c r="M143" s="9">
        <f t="shared" si="19"/>
        <v>0</v>
      </c>
    </row>
    <row r="144" spans="1:13" ht="15.75" customHeight="1" x14ac:dyDescent="0.3">
      <c r="A144" s="36"/>
      <c r="B144" s="18"/>
      <c r="C144" s="18"/>
      <c r="D144" s="18"/>
      <c r="E144" s="18"/>
      <c r="F144" s="18"/>
      <c r="G144" s="6" t="s">
        <v>19</v>
      </c>
      <c r="H144" s="9">
        <f t="shared" si="19"/>
        <v>0</v>
      </c>
      <c r="I144" s="9">
        <f t="shared" si="19"/>
        <v>0</v>
      </c>
      <c r="J144" s="9">
        <f t="shared" si="19"/>
        <v>0</v>
      </c>
      <c r="K144" s="9">
        <f t="shared" si="19"/>
        <v>0</v>
      </c>
      <c r="L144" s="9">
        <f t="shared" si="19"/>
        <v>0</v>
      </c>
      <c r="M144" s="9">
        <f t="shared" si="19"/>
        <v>0</v>
      </c>
    </row>
    <row r="145" spans="1:13" ht="15.75" customHeight="1" x14ac:dyDescent="0.3">
      <c r="A145" s="36"/>
      <c r="B145" s="18"/>
      <c r="C145" s="18"/>
      <c r="D145" s="18"/>
      <c r="E145" s="18"/>
      <c r="F145" s="18"/>
      <c r="G145" s="6" t="s">
        <v>20</v>
      </c>
      <c r="H145" s="9">
        <f t="shared" si="19"/>
        <v>0</v>
      </c>
      <c r="I145" s="9">
        <f t="shared" si="19"/>
        <v>0</v>
      </c>
      <c r="J145" s="9">
        <f t="shared" si="19"/>
        <v>0</v>
      </c>
      <c r="K145" s="9">
        <f t="shared" si="19"/>
        <v>0</v>
      </c>
      <c r="L145" s="9">
        <f t="shared" si="19"/>
        <v>0</v>
      </c>
      <c r="M145" s="9">
        <f t="shared" si="19"/>
        <v>0</v>
      </c>
    </row>
    <row r="146" spans="1:13" ht="15.75" customHeight="1" x14ac:dyDescent="0.3">
      <c r="A146" s="36"/>
      <c r="B146" s="18"/>
      <c r="C146" s="18"/>
      <c r="D146" s="18"/>
      <c r="E146" s="18"/>
      <c r="F146" s="18"/>
      <c r="G146" s="6" t="s">
        <v>21</v>
      </c>
      <c r="H146" s="9">
        <f t="shared" si="19"/>
        <v>0</v>
      </c>
      <c r="I146" s="9">
        <f t="shared" si="19"/>
        <v>0</v>
      </c>
      <c r="J146" s="9">
        <f t="shared" si="19"/>
        <v>0</v>
      </c>
      <c r="K146" s="9">
        <f t="shared" si="19"/>
        <v>0</v>
      </c>
      <c r="L146" s="9">
        <f t="shared" si="19"/>
        <v>0</v>
      </c>
      <c r="M146" s="9">
        <f t="shared" si="19"/>
        <v>0</v>
      </c>
    </row>
    <row r="147" spans="1:13" ht="15.75" customHeight="1" x14ac:dyDescent="0.3">
      <c r="A147" s="36"/>
      <c r="B147" s="18"/>
      <c r="C147" s="18"/>
      <c r="D147" s="18"/>
      <c r="E147" s="18"/>
      <c r="F147" s="18"/>
      <c r="G147" s="6" t="s">
        <v>25</v>
      </c>
      <c r="H147" s="9">
        <f t="shared" si="19"/>
        <v>0</v>
      </c>
      <c r="I147" s="9">
        <f t="shared" si="19"/>
        <v>0</v>
      </c>
      <c r="J147" s="9">
        <f t="shared" si="19"/>
        <v>0</v>
      </c>
      <c r="K147" s="9">
        <f t="shared" si="19"/>
        <v>0</v>
      </c>
      <c r="L147" s="9">
        <f t="shared" si="19"/>
        <v>0</v>
      </c>
      <c r="M147" s="9">
        <f t="shared" si="19"/>
        <v>0</v>
      </c>
    </row>
    <row r="148" spans="1:13" ht="15.75" customHeight="1" x14ac:dyDescent="0.3">
      <c r="A148" s="36"/>
      <c r="B148" s="18"/>
      <c r="C148" s="18"/>
      <c r="D148" s="18"/>
      <c r="E148" s="18"/>
      <c r="F148" s="18"/>
      <c r="G148" s="6" t="s">
        <v>26</v>
      </c>
      <c r="H148" s="9">
        <f t="shared" si="19"/>
        <v>0</v>
      </c>
      <c r="I148" s="9">
        <f t="shared" si="19"/>
        <v>0</v>
      </c>
      <c r="J148" s="9">
        <f t="shared" si="19"/>
        <v>0</v>
      </c>
      <c r="K148" s="9">
        <f t="shared" si="19"/>
        <v>0</v>
      </c>
      <c r="L148" s="9">
        <f t="shared" si="19"/>
        <v>0</v>
      </c>
      <c r="M148" s="9">
        <f t="shared" si="19"/>
        <v>0</v>
      </c>
    </row>
    <row r="149" spans="1:13" ht="15.75" customHeight="1" x14ac:dyDescent="0.3">
      <c r="A149" s="36"/>
      <c r="B149" s="18"/>
      <c r="C149" s="18"/>
      <c r="D149" s="18"/>
      <c r="E149" s="18"/>
      <c r="F149" s="18"/>
      <c r="G149" s="6" t="s">
        <v>27</v>
      </c>
      <c r="H149" s="9">
        <f t="shared" si="19"/>
        <v>0</v>
      </c>
      <c r="I149" s="9">
        <f t="shared" si="19"/>
        <v>0</v>
      </c>
      <c r="J149" s="9">
        <f t="shared" si="19"/>
        <v>0</v>
      </c>
      <c r="K149" s="9">
        <f t="shared" si="19"/>
        <v>0</v>
      </c>
      <c r="L149" s="9">
        <f t="shared" si="19"/>
        <v>0</v>
      </c>
      <c r="M149" s="9">
        <f t="shared" si="19"/>
        <v>0</v>
      </c>
    </row>
    <row r="150" spans="1:13" ht="15.75" customHeight="1" x14ac:dyDescent="0.3">
      <c r="A150" s="36"/>
      <c r="B150" s="18"/>
      <c r="C150" s="18"/>
      <c r="D150" s="18"/>
      <c r="E150" s="18"/>
      <c r="F150" s="18"/>
      <c r="G150" s="6" t="s">
        <v>28</v>
      </c>
      <c r="H150" s="9">
        <f t="shared" si="19"/>
        <v>0</v>
      </c>
      <c r="I150" s="9">
        <f t="shared" si="19"/>
        <v>0</v>
      </c>
      <c r="J150" s="9">
        <f t="shared" si="19"/>
        <v>0</v>
      </c>
      <c r="K150" s="9">
        <f t="shared" si="19"/>
        <v>0</v>
      </c>
      <c r="L150" s="9">
        <f t="shared" si="19"/>
        <v>0</v>
      </c>
      <c r="M150" s="9">
        <f t="shared" si="19"/>
        <v>0</v>
      </c>
    </row>
    <row r="151" spans="1:13" ht="15.75" customHeight="1" x14ac:dyDescent="0.3">
      <c r="A151" s="37"/>
      <c r="B151" s="19"/>
      <c r="C151" s="19"/>
      <c r="D151" s="19"/>
      <c r="E151" s="19"/>
      <c r="F151" s="19"/>
      <c r="G151" s="6" t="s">
        <v>29</v>
      </c>
      <c r="H151" s="9">
        <f t="shared" si="19"/>
        <v>0</v>
      </c>
      <c r="I151" s="9">
        <f t="shared" si="19"/>
        <v>0</v>
      </c>
      <c r="J151" s="9">
        <f t="shared" si="19"/>
        <v>0</v>
      </c>
      <c r="K151" s="9">
        <f t="shared" si="19"/>
        <v>0</v>
      </c>
      <c r="L151" s="9">
        <f t="shared" si="19"/>
        <v>0</v>
      </c>
      <c r="M151" s="9">
        <f t="shared" si="19"/>
        <v>0</v>
      </c>
    </row>
    <row r="152" spans="1:13" ht="50.25" customHeight="1" x14ac:dyDescent="0.3">
      <c r="A152" s="35" t="s">
        <v>67</v>
      </c>
      <c r="B152" s="17" t="s">
        <v>34</v>
      </c>
      <c r="C152" s="17" t="s">
        <v>17</v>
      </c>
      <c r="D152" s="20">
        <v>226928.5</v>
      </c>
      <c r="E152" s="17" t="s">
        <v>18</v>
      </c>
      <c r="F152" s="17">
        <v>2015</v>
      </c>
      <c r="G152" s="6" t="s">
        <v>50</v>
      </c>
      <c r="H152" s="9">
        <f>J152+K152+L152+M152</f>
        <v>1968.1</v>
      </c>
      <c r="I152" s="9">
        <f>I153+I154+I155+I156+I157+I158+I159</f>
        <v>1968.1</v>
      </c>
      <c r="J152" s="9">
        <f>J153+J154+J155+J156+J157+J158+J159+J160+J161+J162+J163</f>
        <v>0</v>
      </c>
      <c r="K152" s="9">
        <f>K153+K154+K155+K156+K157+K158+K159+K160+K161+K162+K163</f>
        <v>0</v>
      </c>
      <c r="L152" s="9">
        <f>L153+L154+L155+L156+L157+L158+L159+L160+L161+L162+L163</f>
        <v>1968.1</v>
      </c>
      <c r="M152" s="9">
        <f>M153+M154+M155+M156+M157+M158+M159+M160+M161+M162+M163</f>
        <v>0</v>
      </c>
    </row>
    <row r="153" spans="1:13" ht="15.6" x14ac:dyDescent="0.3">
      <c r="A153" s="36"/>
      <c r="B153" s="18"/>
      <c r="C153" s="18"/>
      <c r="D153" s="21"/>
      <c r="E153" s="18"/>
      <c r="F153" s="18"/>
      <c r="G153" s="6" t="s">
        <v>10</v>
      </c>
      <c r="H153" s="9">
        <f>J153+K153+L153+M153</f>
        <v>1968.1</v>
      </c>
      <c r="I153" s="9">
        <f>L153</f>
        <v>1968.1</v>
      </c>
      <c r="J153" s="9">
        <v>0</v>
      </c>
      <c r="K153" s="9">
        <v>0</v>
      </c>
      <c r="L153" s="9">
        <v>1968.1</v>
      </c>
      <c r="M153" s="9">
        <v>0</v>
      </c>
    </row>
    <row r="154" spans="1:13" ht="15.75" customHeight="1" x14ac:dyDescent="0.3">
      <c r="A154" s="36"/>
      <c r="B154" s="18"/>
      <c r="C154" s="18"/>
      <c r="D154" s="21"/>
      <c r="E154" s="18"/>
      <c r="F154" s="18"/>
      <c r="G154" s="6" t="s">
        <v>11</v>
      </c>
      <c r="H154" s="9">
        <f t="shared" ref="H154:H163" si="20">J154+K154+L154+M154</f>
        <v>0</v>
      </c>
      <c r="I154" s="9">
        <v>0</v>
      </c>
      <c r="J154" s="9">
        <v>0</v>
      </c>
      <c r="K154" s="9">
        <v>0</v>
      </c>
      <c r="L154" s="9">
        <v>0</v>
      </c>
      <c r="M154" s="9">
        <v>0</v>
      </c>
    </row>
    <row r="155" spans="1:13" ht="15.75" customHeight="1" x14ac:dyDescent="0.3">
      <c r="A155" s="36"/>
      <c r="B155" s="18"/>
      <c r="C155" s="18"/>
      <c r="D155" s="21"/>
      <c r="E155" s="18"/>
      <c r="F155" s="18"/>
      <c r="G155" s="6" t="s">
        <v>12</v>
      </c>
      <c r="H155" s="9">
        <f t="shared" si="20"/>
        <v>0</v>
      </c>
      <c r="I155" s="9">
        <v>0</v>
      </c>
      <c r="J155" s="9">
        <v>0</v>
      </c>
      <c r="K155" s="9">
        <v>0</v>
      </c>
      <c r="L155" s="9">
        <v>0</v>
      </c>
      <c r="M155" s="9">
        <v>0</v>
      </c>
    </row>
    <row r="156" spans="1:13" ht="15.75" customHeight="1" x14ac:dyDescent="0.3">
      <c r="A156" s="36"/>
      <c r="B156" s="18"/>
      <c r="C156" s="18"/>
      <c r="D156" s="21"/>
      <c r="E156" s="18"/>
      <c r="F156" s="18"/>
      <c r="G156" s="6" t="s">
        <v>19</v>
      </c>
      <c r="H156" s="9">
        <f t="shared" si="20"/>
        <v>0</v>
      </c>
      <c r="I156" s="9">
        <v>0</v>
      </c>
      <c r="J156" s="9">
        <v>0</v>
      </c>
      <c r="K156" s="9">
        <v>0</v>
      </c>
      <c r="L156" s="9">
        <v>0</v>
      </c>
      <c r="M156" s="9">
        <v>0</v>
      </c>
    </row>
    <row r="157" spans="1:13" ht="15.75" customHeight="1" x14ac:dyDescent="0.3">
      <c r="A157" s="36"/>
      <c r="B157" s="18"/>
      <c r="C157" s="18"/>
      <c r="D157" s="21"/>
      <c r="E157" s="18"/>
      <c r="F157" s="18"/>
      <c r="G157" s="6" t="s">
        <v>20</v>
      </c>
      <c r="H157" s="9">
        <f t="shared" si="20"/>
        <v>0</v>
      </c>
      <c r="I157" s="9">
        <v>0</v>
      </c>
      <c r="J157" s="9">
        <v>0</v>
      </c>
      <c r="K157" s="9">
        <v>0</v>
      </c>
      <c r="L157" s="9">
        <v>0</v>
      </c>
      <c r="M157" s="9">
        <v>0</v>
      </c>
    </row>
    <row r="158" spans="1:13" ht="15.75" customHeight="1" x14ac:dyDescent="0.3">
      <c r="A158" s="36"/>
      <c r="B158" s="18"/>
      <c r="C158" s="18"/>
      <c r="D158" s="21"/>
      <c r="E158" s="18"/>
      <c r="F158" s="18"/>
      <c r="G158" s="6" t="s">
        <v>21</v>
      </c>
      <c r="H158" s="9">
        <f t="shared" si="20"/>
        <v>0</v>
      </c>
      <c r="I158" s="9">
        <v>0</v>
      </c>
      <c r="J158" s="9">
        <v>0</v>
      </c>
      <c r="K158" s="9">
        <v>0</v>
      </c>
      <c r="L158" s="9">
        <v>0</v>
      </c>
      <c r="M158" s="9">
        <v>0</v>
      </c>
    </row>
    <row r="159" spans="1:13" ht="15.75" customHeight="1" x14ac:dyDescent="0.3">
      <c r="A159" s="36"/>
      <c r="B159" s="18"/>
      <c r="C159" s="18"/>
      <c r="D159" s="21"/>
      <c r="E159" s="18"/>
      <c r="F159" s="18"/>
      <c r="G159" s="6" t="s">
        <v>25</v>
      </c>
      <c r="H159" s="9">
        <f t="shared" si="20"/>
        <v>0</v>
      </c>
      <c r="I159" s="9">
        <v>0</v>
      </c>
      <c r="J159" s="9">
        <v>0</v>
      </c>
      <c r="K159" s="9">
        <v>0</v>
      </c>
      <c r="L159" s="9">
        <v>0</v>
      </c>
      <c r="M159" s="9">
        <v>0</v>
      </c>
    </row>
    <row r="160" spans="1:13" ht="15.75" customHeight="1" x14ac:dyDescent="0.3">
      <c r="A160" s="36"/>
      <c r="B160" s="18"/>
      <c r="C160" s="18"/>
      <c r="D160" s="21"/>
      <c r="E160" s="18"/>
      <c r="F160" s="18"/>
      <c r="G160" s="6" t="s">
        <v>26</v>
      </c>
      <c r="H160" s="9">
        <f t="shared" si="20"/>
        <v>0</v>
      </c>
      <c r="I160" s="9">
        <v>0</v>
      </c>
      <c r="J160" s="9">
        <v>0</v>
      </c>
      <c r="K160" s="9">
        <v>0</v>
      </c>
      <c r="L160" s="9">
        <v>0</v>
      </c>
      <c r="M160" s="9">
        <v>0</v>
      </c>
    </row>
    <row r="161" spans="1:15" ht="15.75" customHeight="1" x14ac:dyDescent="0.3">
      <c r="A161" s="36"/>
      <c r="B161" s="18"/>
      <c r="C161" s="18"/>
      <c r="D161" s="21"/>
      <c r="E161" s="18"/>
      <c r="F161" s="18"/>
      <c r="G161" s="6" t="s">
        <v>27</v>
      </c>
      <c r="H161" s="9">
        <f t="shared" si="20"/>
        <v>0</v>
      </c>
      <c r="I161" s="9">
        <v>0</v>
      </c>
      <c r="J161" s="9">
        <v>0</v>
      </c>
      <c r="K161" s="9">
        <v>0</v>
      </c>
      <c r="L161" s="9">
        <v>0</v>
      </c>
      <c r="M161" s="9">
        <v>0</v>
      </c>
    </row>
    <row r="162" spans="1:15" ht="15.75" customHeight="1" x14ac:dyDescent="0.3">
      <c r="A162" s="36"/>
      <c r="B162" s="18"/>
      <c r="C162" s="18"/>
      <c r="D162" s="21"/>
      <c r="E162" s="18"/>
      <c r="F162" s="18"/>
      <c r="G162" s="6" t="s">
        <v>28</v>
      </c>
      <c r="H162" s="9">
        <f t="shared" si="20"/>
        <v>0</v>
      </c>
      <c r="I162" s="9">
        <v>0</v>
      </c>
      <c r="J162" s="9">
        <v>0</v>
      </c>
      <c r="K162" s="9">
        <v>0</v>
      </c>
      <c r="L162" s="9">
        <v>0</v>
      </c>
      <c r="M162" s="9">
        <v>0</v>
      </c>
    </row>
    <row r="163" spans="1:15" ht="15.75" customHeight="1" x14ac:dyDescent="0.3">
      <c r="A163" s="37"/>
      <c r="B163" s="19"/>
      <c r="C163" s="19"/>
      <c r="D163" s="22"/>
      <c r="E163" s="19"/>
      <c r="F163" s="19"/>
      <c r="G163" s="6" t="s">
        <v>29</v>
      </c>
      <c r="H163" s="9">
        <f t="shared" si="20"/>
        <v>0</v>
      </c>
      <c r="I163" s="9">
        <v>0</v>
      </c>
      <c r="J163" s="9">
        <v>0</v>
      </c>
      <c r="K163" s="9">
        <v>0</v>
      </c>
      <c r="L163" s="9">
        <v>0</v>
      </c>
      <c r="M163" s="9">
        <v>0</v>
      </c>
    </row>
    <row r="165" spans="1:15" s="13" customFormat="1" ht="21" customHeight="1" x14ac:dyDescent="0.35">
      <c r="A165" s="48" t="s">
        <v>62</v>
      </c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</row>
  </sheetData>
  <mergeCells count="89">
    <mergeCell ref="A165:O165"/>
    <mergeCell ref="K8:M8"/>
    <mergeCell ref="A140:A151"/>
    <mergeCell ref="F16:F31"/>
    <mergeCell ref="F12:F14"/>
    <mergeCell ref="D33:D47"/>
    <mergeCell ref="E33:E47"/>
    <mergeCell ref="F33:F47"/>
    <mergeCell ref="C12:C14"/>
    <mergeCell ref="D12:D14"/>
    <mergeCell ref="B16:B31"/>
    <mergeCell ref="C16:C31"/>
    <mergeCell ref="D16:D31"/>
    <mergeCell ref="E16:E31"/>
    <mergeCell ref="A16:A31"/>
    <mergeCell ref="A48:A61"/>
    <mergeCell ref="I1:M1"/>
    <mergeCell ref="H13:I13"/>
    <mergeCell ref="J13:J14"/>
    <mergeCell ref="M13:M14"/>
    <mergeCell ref="K13:K14"/>
    <mergeCell ref="K7:M7"/>
    <mergeCell ref="L13:L14"/>
    <mergeCell ref="A10:M10"/>
    <mergeCell ref="G12:M12"/>
    <mergeCell ref="A12:A14"/>
    <mergeCell ref="E12:E14"/>
    <mergeCell ref="B12:B14"/>
    <mergeCell ref="K2:M2"/>
    <mergeCell ref="K3:M3"/>
    <mergeCell ref="K4:M4"/>
    <mergeCell ref="C48:C61"/>
    <mergeCell ref="D48:D61"/>
    <mergeCell ref="A33:A47"/>
    <mergeCell ref="B33:B47"/>
    <mergeCell ref="C33:C47"/>
    <mergeCell ref="A101:A114"/>
    <mergeCell ref="B101:B114"/>
    <mergeCell ref="A32:M32"/>
    <mergeCell ref="A87:A100"/>
    <mergeCell ref="E48:E61"/>
    <mergeCell ref="F48:F61"/>
    <mergeCell ref="A62:A74"/>
    <mergeCell ref="B62:B74"/>
    <mergeCell ref="C62:C74"/>
    <mergeCell ref="D62:D74"/>
    <mergeCell ref="E62:E74"/>
    <mergeCell ref="C75:C86"/>
    <mergeCell ref="D75:D86"/>
    <mergeCell ref="E87:E100"/>
    <mergeCell ref="F87:F100"/>
    <mergeCell ref="B48:B61"/>
    <mergeCell ref="B87:B100"/>
    <mergeCell ref="C87:C100"/>
    <mergeCell ref="D87:D100"/>
    <mergeCell ref="B140:B151"/>
    <mergeCell ref="C101:C114"/>
    <mergeCell ref="D101:D114"/>
    <mergeCell ref="E101:E114"/>
    <mergeCell ref="F152:F163"/>
    <mergeCell ref="G13:G14"/>
    <mergeCell ref="F101:F114"/>
    <mergeCell ref="F115:F126"/>
    <mergeCell ref="F127:F138"/>
    <mergeCell ref="E140:E151"/>
    <mergeCell ref="F140:F151"/>
    <mergeCell ref="F62:F74"/>
    <mergeCell ref="E75:E86"/>
    <mergeCell ref="F75:F86"/>
    <mergeCell ref="A139:M139"/>
    <mergeCell ref="A75:A86"/>
    <mergeCell ref="B75:B86"/>
    <mergeCell ref="A152:A163"/>
    <mergeCell ref="B152:B163"/>
    <mergeCell ref="C152:C163"/>
    <mergeCell ref="D152:D163"/>
    <mergeCell ref="E152:E163"/>
    <mergeCell ref="A115:A126"/>
    <mergeCell ref="B115:B126"/>
    <mergeCell ref="C115:C126"/>
    <mergeCell ref="D115:D126"/>
    <mergeCell ref="E115:E126"/>
    <mergeCell ref="A127:A138"/>
    <mergeCell ref="B127:B138"/>
    <mergeCell ref="C127:C138"/>
    <mergeCell ref="D127:D138"/>
    <mergeCell ref="E127:E138"/>
    <mergeCell ref="D140:D151"/>
    <mergeCell ref="C140:C151"/>
  </mergeCells>
  <printOptions horizontalCentered="1"/>
  <pageMargins left="0.39370078740157483" right="0.39370078740157483" top="0.59055118110236227" bottom="0.59055118110236227" header="0" footer="0"/>
  <pageSetup paperSize="9" scale="59" fitToHeight="6" orientation="landscape" r:id="rId1"/>
  <headerFooter differentFirst="1">
    <oddHeader>&amp;C&amp;P</oddHeader>
  </headerFooter>
  <rowBreaks count="2" manualBreakCount="2">
    <brk id="86" max="12" man="1"/>
    <brk id="151" max="1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ОКС</vt:lpstr>
      <vt:lpstr>ОКС!Заголовки_для_печати</vt:lpstr>
      <vt:lpstr>ОКС!Область_печати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Ковалева ОМ</dc:creator>
  <cp:lastModifiedBy>Кудрявцева Оксана Борисовна</cp:lastModifiedBy>
  <cp:lastPrinted>2022-11-09T07:26:47Z</cp:lastPrinted>
  <dcterms:created xsi:type="dcterms:W3CDTF">2014-05-19T06:59:30Z</dcterms:created>
  <dcterms:modified xsi:type="dcterms:W3CDTF">2023-02-19T23:35:17Z</dcterms:modified>
</cp:coreProperties>
</file>