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885" windowWidth="14805" windowHeight="4230"/>
  </bookViews>
  <sheets>
    <sheet name="Вода" sheetId="6" r:id="rId1"/>
    <sheet name="Лист1" sheetId="16" r:id="rId2"/>
  </sheets>
  <definedNames>
    <definedName name="_xlnm._FilterDatabase" localSheetId="0" hidden="1">Вода!$D$1:$D$386</definedName>
    <definedName name="_xlnm.Print_Titles" localSheetId="0">Вода!$17:$17</definedName>
  </definedNames>
  <calcPr calcId="145621"/>
</workbook>
</file>

<file path=xl/calcChain.xml><?xml version="1.0" encoding="utf-8"?>
<calcChain xmlns="http://schemas.openxmlformats.org/spreadsheetml/2006/main">
  <c r="AE53" i="6" l="1"/>
  <c r="AE54" i="6"/>
  <c r="AE52" i="6"/>
  <c r="Q53" i="6"/>
  <c r="Q54" i="6"/>
  <c r="Q52" i="6"/>
  <c r="H53" i="6"/>
  <c r="H54" i="6"/>
  <c r="H52" i="6"/>
  <c r="C53" i="6"/>
  <c r="C54" i="6"/>
  <c r="C52" i="6"/>
  <c r="H378" i="6"/>
  <c r="I378" i="6"/>
  <c r="M378" i="6"/>
  <c r="Q378" i="6"/>
  <c r="R378" i="6"/>
  <c r="V378" i="6"/>
  <c r="W378" i="6"/>
  <c r="AA378" i="6"/>
  <c r="AE378" i="6"/>
  <c r="AF378" i="6"/>
  <c r="AJ378" i="6"/>
  <c r="AK378" i="6"/>
  <c r="AO378" i="6"/>
  <c r="J332" i="6" l="1"/>
  <c r="J331" i="6"/>
  <c r="J330" i="6"/>
  <c r="E332" i="6"/>
  <c r="E331" i="6"/>
  <c r="E330" i="6"/>
  <c r="AR175" i="6"/>
  <c r="AJ175" i="6"/>
  <c r="AL175" i="6" s="1"/>
  <c r="AM175" i="6" s="1"/>
  <c r="AE175" i="6"/>
  <c r="AG175" i="6" s="1"/>
  <c r="AD175" i="6"/>
  <c r="V175" i="6"/>
  <c r="X175" i="6" s="1"/>
  <c r="Y175" i="6" s="1"/>
  <c r="Q175" i="6"/>
  <c r="P175" i="6"/>
  <c r="M175" i="6"/>
  <c r="J175" i="6"/>
  <c r="K175" i="6" s="1"/>
  <c r="E175" i="6"/>
  <c r="AJ174" i="6"/>
  <c r="AL174" i="6" s="1"/>
  <c r="AM174" i="6" s="1"/>
  <c r="AE174" i="6"/>
  <c r="AG174" i="6" s="1"/>
  <c r="V174" i="6"/>
  <c r="X174" i="6" s="1"/>
  <c r="Y174" i="6" s="1"/>
  <c r="Q174" i="6"/>
  <c r="S174" i="6" s="1"/>
  <c r="M174" i="6"/>
  <c r="J174" i="6"/>
  <c r="K174" i="6" s="1"/>
  <c r="E174" i="6"/>
  <c r="AR173" i="6"/>
  <c r="AJ173" i="6"/>
  <c r="AE173" i="6"/>
  <c r="AG173" i="6" s="1"/>
  <c r="AH173" i="6" s="1"/>
  <c r="AD173" i="6"/>
  <c r="V173" i="6"/>
  <c r="X173" i="6" s="1"/>
  <c r="Y173" i="6" s="1"/>
  <c r="Q173" i="6"/>
  <c r="P173" i="6"/>
  <c r="M173" i="6"/>
  <c r="J173" i="6"/>
  <c r="K173" i="6" s="1"/>
  <c r="E173" i="6"/>
  <c r="AR172" i="6"/>
  <c r="AJ172" i="6"/>
  <c r="AE172" i="6"/>
  <c r="AG172" i="6" s="1"/>
  <c r="AH172" i="6" s="1"/>
  <c r="AD172" i="6"/>
  <c r="V172" i="6"/>
  <c r="X172" i="6" s="1"/>
  <c r="Q172" i="6"/>
  <c r="S172" i="6" s="1"/>
  <c r="P172" i="6"/>
  <c r="M172" i="6"/>
  <c r="J172" i="6"/>
  <c r="K172" i="6" s="1"/>
  <c r="E172" i="6"/>
  <c r="AN171" i="6"/>
  <c r="AI171" i="6"/>
  <c r="Z171" i="6"/>
  <c r="U171" i="6"/>
  <c r="L171" i="6"/>
  <c r="G171" i="6"/>
  <c r="AR105" i="6"/>
  <c r="AJ105" i="6"/>
  <c r="AL105" i="6" s="1"/>
  <c r="AM105" i="6" s="1"/>
  <c r="AE105" i="6"/>
  <c r="AG105" i="6" s="1"/>
  <c r="AD105" i="6"/>
  <c r="V105" i="6"/>
  <c r="X105" i="6" s="1"/>
  <c r="Y105" i="6" s="1"/>
  <c r="Q105" i="6"/>
  <c r="P105" i="6"/>
  <c r="M105" i="6"/>
  <c r="J105" i="6"/>
  <c r="K105" i="6" s="1"/>
  <c r="E105" i="6"/>
  <c r="AR104" i="6"/>
  <c r="AJ104" i="6"/>
  <c r="AL104" i="6" s="1"/>
  <c r="AM104" i="6" s="1"/>
  <c r="AE104" i="6"/>
  <c r="AG104" i="6" s="1"/>
  <c r="AD104" i="6"/>
  <c r="V104" i="6"/>
  <c r="X104" i="6" s="1"/>
  <c r="Y104" i="6" s="1"/>
  <c r="Q104" i="6"/>
  <c r="P104" i="6"/>
  <c r="M104" i="6"/>
  <c r="J104" i="6"/>
  <c r="K104" i="6" s="1"/>
  <c r="E104" i="6"/>
  <c r="AR103" i="6"/>
  <c r="AJ103" i="6"/>
  <c r="AE103" i="6"/>
  <c r="AG103" i="6" s="1"/>
  <c r="AD103" i="6"/>
  <c r="V103" i="6"/>
  <c r="X103" i="6" s="1"/>
  <c r="Y103" i="6" s="1"/>
  <c r="Q103" i="6"/>
  <c r="P103" i="6"/>
  <c r="M103" i="6"/>
  <c r="J103" i="6"/>
  <c r="K103" i="6" s="1"/>
  <c r="E103" i="6"/>
  <c r="AR102" i="6"/>
  <c r="AJ102" i="6"/>
  <c r="AL102" i="6" s="1"/>
  <c r="AM102" i="6" s="1"/>
  <c r="AE102" i="6"/>
  <c r="AG102" i="6" s="1"/>
  <c r="AD102" i="6"/>
  <c r="V102" i="6"/>
  <c r="X102" i="6" s="1"/>
  <c r="Y102" i="6" s="1"/>
  <c r="Q102" i="6"/>
  <c r="P102" i="6"/>
  <c r="M102" i="6"/>
  <c r="J102" i="6"/>
  <c r="K102" i="6" s="1"/>
  <c r="E102" i="6"/>
  <c r="AN101" i="6"/>
  <c r="AI101" i="6"/>
  <c r="Z101" i="6"/>
  <c r="U101" i="6"/>
  <c r="L101" i="6"/>
  <c r="G101" i="6"/>
  <c r="AR394" i="6"/>
  <c r="AD394" i="6"/>
  <c r="V394" i="6"/>
  <c r="Q394" i="6"/>
  <c r="S394" i="6" s="1"/>
  <c r="P394" i="6"/>
  <c r="M394" i="6"/>
  <c r="J394" i="6"/>
  <c r="K394" i="6" s="1"/>
  <c r="E394" i="6"/>
  <c r="AR393" i="6"/>
  <c r="AD393" i="6"/>
  <c r="V393" i="6"/>
  <c r="AJ393" i="6" s="1"/>
  <c r="AL393" i="6" s="1"/>
  <c r="AM393" i="6" s="1"/>
  <c r="Q393" i="6"/>
  <c r="S393" i="6" s="1"/>
  <c r="P393" i="6"/>
  <c r="M393" i="6"/>
  <c r="J393" i="6"/>
  <c r="K393" i="6" s="1"/>
  <c r="E393" i="6"/>
  <c r="AR392" i="6"/>
  <c r="AD392" i="6"/>
  <c r="AD391" i="6" s="1"/>
  <c r="V392" i="6"/>
  <c r="AJ392" i="6" s="1"/>
  <c r="AL392" i="6" s="1"/>
  <c r="Q392" i="6"/>
  <c r="S392" i="6" s="1"/>
  <c r="P392" i="6"/>
  <c r="P391" i="6" s="1"/>
  <c r="M392" i="6"/>
  <c r="J392" i="6"/>
  <c r="K392" i="6" s="1"/>
  <c r="E392" i="6"/>
  <c r="AR391" i="6"/>
  <c r="AN391" i="6"/>
  <c r="AI391" i="6"/>
  <c r="Z391" i="6"/>
  <c r="U391" i="6"/>
  <c r="L391" i="6"/>
  <c r="G391" i="6"/>
  <c r="E391" i="6"/>
  <c r="AR390" i="6"/>
  <c r="AD390" i="6"/>
  <c r="P390" i="6"/>
  <c r="H390" i="6"/>
  <c r="AJ390" i="6" s="1"/>
  <c r="AL390" i="6" s="1"/>
  <c r="AM390" i="6" s="1"/>
  <c r="C390" i="6"/>
  <c r="E390" i="6" s="1"/>
  <c r="AR389" i="6"/>
  <c r="AD389" i="6"/>
  <c r="P389" i="6"/>
  <c r="H389" i="6"/>
  <c r="AJ389" i="6" s="1"/>
  <c r="AL389" i="6" s="1"/>
  <c r="AM389" i="6" s="1"/>
  <c r="C389" i="6"/>
  <c r="E389" i="6" s="1"/>
  <c r="AR388" i="6"/>
  <c r="AD388" i="6"/>
  <c r="P388" i="6"/>
  <c r="H388" i="6"/>
  <c r="AJ388" i="6" s="1"/>
  <c r="AL388" i="6" s="1"/>
  <c r="AM388" i="6" s="1"/>
  <c r="C388" i="6"/>
  <c r="E388" i="6" s="1"/>
  <c r="AR387" i="6"/>
  <c r="AD387" i="6"/>
  <c r="P387" i="6"/>
  <c r="H387" i="6"/>
  <c r="AJ387" i="6" s="1"/>
  <c r="AL387" i="6" s="1"/>
  <c r="C387" i="6"/>
  <c r="E387" i="6" s="1"/>
  <c r="AN386" i="6"/>
  <c r="AI386" i="6"/>
  <c r="Z386" i="6"/>
  <c r="U386" i="6"/>
  <c r="L386" i="6"/>
  <c r="G386" i="6"/>
  <c r="AR385" i="6"/>
  <c r="AD385" i="6"/>
  <c r="P385" i="6"/>
  <c r="H385" i="6"/>
  <c r="AJ385" i="6" s="1"/>
  <c r="AL385" i="6" s="1"/>
  <c r="AM385" i="6" s="1"/>
  <c r="C385" i="6"/>
  <c r="E385" i="6" s="1"/>
  <c r="H384" i="6"/>
  <c r="V384" i="6" s="1"/>
  <c r="X384" i="6" s="1"/>
  <c r="Y384" i="6" s="1"/>
  <c r="C384" i="6"/>
  <c r="AE384" i="6" s="1"/>
  <c r="AR383" i="6"/>
  <c r="AD383" i="6"/>
  <c r="P383" i="6"/>
  <c r="H383" i="6"/>
  <c r="C383" i="6"/>
  <c r="AE383" i="6" s="1"/>
  <c r="AR382" i="6"/>
  <c r="AR381" i="6" s="1"/>
  <c r="AD382" i="6"/>
  <c r="P382" i="6"/>
  <c r="H382" i="6"/>
  <c r="J382" i="6" s="1"/>
  <c r="C382" i="6"/>
  <c r="AE382" i="6" s="1"/>
  <c r="AN381" i="6"/>
  <c r="AI381" i="6"/>
  <c r="Z381" i="6"/>
  <c r="U381" i="6"/>
  <c r="L381" i="6"/>
  <c r="G381" i="6"/>
  <c r="L331" i="6" l="1"/>
  <c r="K331" i="6" s="1"/>
  <c r="L332" i="6"/>
  <c r="E171" i="6"/>
  <c r="AB172" i="6"/>
  <c r="J171" i="6"/>
  <c r="P171" i="6"/>
  <c r="AD101" i="6"/>
  <c r="N104" i="6"/>
  <c r="AA104" i="6"/>
  <c r="N105" i="6"/>
  <c r="AA105" i="6"/>
  <c r="AD171" i="6"/>
  <c r="AR171" i="6"/>
  <c r="N102" i="6"/>
  <c r="AA102" i="6"/>
  <c r="AO103" i="6"/>
  <c r="L330" i="6"/>
  <c r="K330" i="6" s="1"/>
  <c r="K332" i="6"/>
  <c r="V385" i="6"/>
  <c r="X385" i="6" s="1"/>
  <c r="Y385" i="6" s="1"/>
  <c r="AD386" i="6"/>
  <c r="AO172" i="6"/>
  <c r="N175" i="6"/>
  <c r="AA175" i="6"/>
  <c r="AA394" i="6"/>
  <c r="N173" i="6"/>
  <c r="AP174" i="6"/>
  <c r="AQ174" i="6" s="1"/>
  <c r="J329" i="6"/>
  <c r="E329" i="6"/>
  <c r="N172" i="6"/>
  <c r="AE394" i="6"/>
  <c r="AG394" i="6" s="1"/>
  <c r="AH394" i="6" s="1"/>
  <c r="F173" i="6"/>
  <c r="O173" i="6" s="1"/>
  <c r="N174" i="6"/>
  <c r="O174" i="6" s="1"/>
  <c r="J385" i="6"/>
  <c r="K385" i="6" s="1"/>
  <c r="AA173" i="6"/>
  <c r="AR101" i="6"/>
  <c r="AA172" i="6"/>
  <c r="S173" i="6"/>
  <c r="AB173" i="6" s="1"/>
  <c r="F174" i="6"/>
  <c r="AO174" i="6"/>
  <c r="K171" i="6"/>
  <c r="AO173" i="6"/>
  <c r="AR386" i="6"/>
  <c r="F172" i="6"/>
  <c r="O172" i="6" s="1"/>
  <c r="AG171" i="6"/>
  <c r="AP175" i="6"/>
  <c r="AH175" i="6"/>
  <c r="AQ175" i="6" s="1"/>
  <c r="AB174" i="6"/>
  <c r="AC174" i="6" s="1"/>
  <c r="T174" i="6"/>
  <c r="Y172" i="6"/>
  <c r="Y171" i="6" s="1"/>
  <c r="X171" i="6"/>
  <c r="AA174" i="6"/>
  <c r="AO175" i="6"/>
  <c r="T172" i="6"/>
  <c r="AL172" i="6"/>
  <c r="AP172" i="6" s="1"/>
  <c r="AL173" i="6"/>
  <c r="AM173" i="6" s="1"/>
  <c r="AQ173" i="6" s="1"/>
  <c r="AH174" i="6"/>
  <c r="F175" i="6"/>
  <c r="O175" i="6" s="1"/>
  <c r="S175" i="6"/>
  <c r="Y101" i="6"/>
  <c r="AD381" i="6"/>
  <c r="P381" i="6"/>
  <c r="J389" i="6"/>
  <c r="K389" i="6" s="1"/>
  <c r="J101" i="6"/>
  <c r="P101" i="6"/>
  <c r="AO102" i="6"/>
  <c r="AL103" i="6"/>
  <c r="AM103" i="6" s="1"/>
  <c r="AM101" i="6" s="1"/>
  <c r="J388" i="6"/>
  <c r="K388" i="6" s="1"/>
  <c r="J390" i="6"/>
  <c r="K390" i="6" s="1"/>
  <c r="N103" i="6"/>
  <c r="AA103" i="6"/>
  <c r="AP104" i="6"/>
  <c r="AH104" i="6"/>
  <c r="AQ104" i="6" s="1"/>
  <c r="AP105" i="6"/>
  <c r="AH105" i="6"/>
  <c r="AQ105" i="6" s="1"/>
  <c r="AG101" i="6"/>
  <c r="AP102" i="6"/>
  <c r="AH102" i="6"/>
  <c r="K101" i="6"/>
  <c r="AH103" i="6"/>
  <c r="AO104" i="6"/>
  <c r="AO105" i="6"/>
  <c r="E101" i="6"/>
  <c r="X101" i="6"/>
  <c r="F102" i="6"/>
  <c r="S102" i="6"/>
  <c r="F103" i="6"/>
  <c r="O103" i="6" s="1"/>
  <c r="S103" i="6"/>
  <c r="F104" i="6"/>
  <c r="O104" i="6" s="1"/>
  <c r="S104" i="6"/>
  <c r="F105" i="6"/>
  <c r="O105" i="6" s="1"/>
  <c r="S105" i="6"/>
  <c r="V390" i="6"/>
  <c r="X390" i="6" s="1"/>
  <c r="Y390" i="6" s="1"/>
  <c r="J387" i="6"/>
  <c r="K387" i="6" s="1"/>
  <c r="V388" i="6"/>
  <c r="X388" i="6" s="1"/>
  <c r="Y388" i="6" s="1"/>
  <c r="M383" i="6"/>
  <c r="E382" i="6"/>
  <c r="F382" i="6" s="1"/>
  <c r="Q384" i="6"/>
  <c r="AA384" i="6" s="1"/>
  <c r="M387" i="6"/>
  <c r="P386" i="6"/>
  <c r="M389" i="6"/>
  <c r="AA392" i="6"/>
  <c r="N393" i="6"/>
  <c r="AE393" i="6"/>
  <c r="AG393" i="6" s="1"/>
  <c r="Q383" i="6"/>
  <c r="S383" i="6" s="1"/>
  <c r="T383" i="6" s="1"/>
  <c r="E383" i="6"/>
  <c r="F383" i="6" s="1"/>
  <c r="E384" i="6"/>
  <c r="F384" i="6" s="1"/>
  <c r="Q387" i="6"/>
  <c r="S387" i="6" s="1"/>
  <c r="Q389" i="6"/>
  <c r="S389" i="6" s="1"/>
  <c r="T389" i="6" s="1"/>
  <c r="N392" i="6"/>
  <c r="AE392" i="6"/>
  <c r="AG392" i="6" s="1"/>
  <c r="AH392" i="6" s="1"/>
  <c r="AA393" i="6"/>
  <c r="N394" i="6"/>
  <c r="K391" i="6"/>
  <c r="AM392" i="6"/>
  <c r="AP393" i="6"/>
  <c r="AH393" i="6"/>
  <c r="AQ393" i="6" s="1"/>
  <c r="T393" i="6"/>
  <c r="T392" i="6"/>
  <c r="S391" i="6"/>
  <c r="T394" i="6"/>
  <c r="J391" i="6"/>
  <c r="X392" i="6"/>
  <c r="X393" i="6"/>
  <c r="Y393" i="6" s="1"/>
  <c r="X394" i="6"/>
  <c r="Y394" i="6" s="1"/>
  <c r="F392" i="6"/>
  <c r="G330" i="6" s="1"/>
  <c r="F330" i="6" s="1"/>
  <c r="F393" i="6"/>
  <c r="O393" i="6" s="1"/>
  <c r="F394" i="6"/>
  <c r="O394" i="6" s="1"/>
  <c r="AJ394" i="6"/>
  <c r="AL394" i="6" s="1"/>
  <c r="AM394" i="6" s="1"/>
  <c r="N387" i="6"/>
  <c r="F387" i="6"/>
  <c r="E386" i="6"/>
  <c r="F388" i="6"/>
  <c r="F389" i="6"/>
  <c r="N390" i="6"/>
  <c r="F390" i="6"/>
  <c r="AL386" i="6"/>
  <c r="AM387" i="6"/>
  <c r="AM386" i="6" s="1"/>
  <c r="AE387" i="6"/>
  <c r="M388" i="6"/>
  <c r="Q390" i="6"/>
  <c r="Q388" i="6"/>
  <c r="AE389" i="6"/>
  <c r="M390" i="6"/>
  <c r="V387" i="6"/>
  <c r="X387" i="6" s="1"/>
  <c r="V389" i="6"/>
  <c r="X389" i="6" s="1"/>
  <c r="Y389" i="6" s="1"/>
  <c r="AE388" i="6"/>
  <c r="AE390" i="6"/>
  <c r="K382" i="6"/>
  <c r="AG383" i="6"/>
  <c r="AG384" i="6"/>
  <c r="N385" i="6"/>
  <c r="F385" i="6"/>
  <c r="AG382" i="6"/>
  <c r="AJ383" i="6"/>
  <c r="AL383" i="6" s="1"/>
  <c r="AM383" i="6" s="1"/>
  <c r="AJ384" i="6"/>
  <c r="AL384" i="6" s="1"/>
  <c r="AM384" i="6" s="1"/>
  <c r="M385" i="6"/>
  <c r="Q385" i="6"/>
  <c r="V382" i="6"/>
  <c r="X382" i="6" s="1"/>
  <c r="M382" i="6"/>
  <c r="Q382" i="6"/>
  <c r="J383" i="6"/>
  <c r="K383" i="6" s="1"/>
  <c r="M384" i="6"/>
  <c r="S384" i="6"/>
  <c r="AJ382" i="6"/>
  <c r="AL382" i="6" s="1"/>
  <c r="V383" i="6"/>
  <c r="X383" i="6" s="1"/>
  <c r="Y383" i="6" s="1"/>
  <c r="AE385" i="6"/>
  <c r="J384" i="6"/>
  <c r="K384" i="6" s="1"/>
  <c r="N391" i="6" l="1"/>
  <c r="AL101" i="6"/>
  <c r="N171" i="6"/>
  <c r="G331" i="6"/>
  <c r="F331" i="6" s="1"/>
  <c r="O385" i="6"/>
  <c r="O388" i="6"/>
  <c r="N101" i="6"/>
  <c r="T173" i="6"/>
  <c r="AC173" i="6" s="1"/>
  <c r="O171" i="6"/>
  <c r="G332" i="6"/>
  <c r="F332" i="6" s="1"/>
  <c r="O383" i="6"/>
  <c r="AQ103" i="6"/>
  <c r="L329" i="6"/>
  <c r="K329" i="6"/>
  <c r="AC389" i="6"/>
  <c r="O382" i="6"/>
  <c r="AB387" i="6"/>
  <c r="AG391" i="6"/>
  <c r="AH171" i="6"/>
  <c r="O390" i="6"/>
  <c r="N388" i="6"/>
  <c r="S171" i="6"/>
  <c r="AC172" i="6"/>
  <c r="AP173" i="6"/>
  <c r="AP171" i="6" s="1"/>
  <c r="AB175" i="6"/>
  <c r="AB171" i="6" s="1"/>
  <c r="T175" i="6"/>
  <c r="AC175" i="6" s="1"/>
  <c r="F171" i="6"/>
  <c r="AM172" i="6"/>
  <c r="AL171" i="6"/>
  <c r="J386" i="6"/>
  <c r="O389" i="6"/>
  <c r="AO393" i="6"/>
  <c r="AP103" i="6"/>
  <c r="AP101" i="6" s="1"/>
  <c r="N389" i="6"/>
  <c r="AP392" i="6"/>
  <c r="K386" i="6"/>
  <c r="AB104" i="6"/>
  <c r="T104" i="6"/>
  <c r="AC104" i="6" s="1"/>
  <c r="AB102" i="6"/>
  <c r="T102" i="6"/>
  <c r="S101" i="6"/>
  <c r="O102" i="6"/>
  <c r="O101" i="6" s="1"/>
  <c r="F101" i="6"/>
  <c r="AQ102" i="6"/>
  <c r="AH101" i="6"/>
  <c r="AB105" i="6"/>
  <c r="T105" i="6"/>
  <c r="AC105" i="6" s="1"/>
  <c r="AB103" i="6"/>
  <c r="T103" i="6"/>
  <c r="AC103" i="6" s="1"/>
  <c r="E381" i="6"/>
  <c r="F381" i="6"/>
  <c r="T387" i="6"/>
  <c r="AC394" i="6"/>
  <c r="AM391" i="6"/>
  <c r="N383" i="6"/>
  <c r="N382" i="6"/>
  <c r="AO392" i="6"/>
  <c r="AP394" i="6"/>
  <c r="N384" i="6"/>
  <c r="O384" i="6" s="1"/>
  <c r="J381" i="6"/>
  <c r="AA387" i="6"/>
  <c r="O392" i="6"/>
  <c r="O391" i="6" s="1"/>
  <c r="F391" i="6"/>
  <c r="Y392" i="6"/>
  <c r="Y391" i="6" s="1"/>
  <c r="X391" i="6"/>
  <c r="AQ392" i="6"/>
  <c r="AH391" i="6"/>
  <c r="T391" i="6"/>
  <c r="AB393" i="6"/>
  <c r="AB392" i="6"/>
  <c r="AQ394" i="6"/>
  <c r="AL391" i="6"/>
  <c r="AO394" i="6"/>
  <c r="AB394" i="6"/>
  <c r="AC393" i="6"/>
  <c r="AG390" i="6"/>
  <c r="AO390" i="6"/>
  <c r="AO387" i="6"/>
  <c r="AG387" i="6"/>
  <c r="AG388" i="6"/>
  <c r="AO388" i="6"/>
  <c r="AO389" i="6"/>
  <c r="AG389" i="6"/>
  <c r="AA389" i="6"/>
  <c r="AA390" i="6"/>
  <c r="S390" i="6"/>
  <c r="AB389" i="6"/>
  <c r="Y387" i="6"/>
  <c r="Y386" i="6" s="1"/>
  <c r="X386" i="6"/>
  <c r="AA388" i="6"/>
  <c r="S388" i="6"/>
  <c r="F386" i="6"/>
  <c r="O387" i="6"/>
  <c r="AA383" i="6"/>
  <c r="AL381" i="6"/>
  <c r="AM382" i="6"/>
  <c r="AM381" i="6" s="1"/>
  <c r="AC383" i="6"/>
  <c r="AB383" i="6"/>
  <c r="AH383" i="6"/>
  <c r="AQ383" i="6" s="1"/>
  <c r="AP383" i="6"/>
  <c r="AB384" i="6"/>
  <c r="AC384" i="6" s="1"/>
  <c r="T384" i="6"/>
  <c r="Y382" i="6"/>
  <c r="Y381" i="6" s="1"/>
  <c r="X381" i="6"/>
  <c r="AP382" i="6"/>
  <c r="AH382" i="6"/>
  <c r="AH384" i="6"/>
  <c r="AP384" i="6"/>
  <c r="AQ384" i="6" s="1"/>
  <c r="AO383" i="6"/>
  <c r="AG385" i="6"/>
  <c r="AO385" i="6"/>
  <c r="AA382" i="6"/>
  <c r="S382" i="6"/>
  <c r="AA385" i="6"/>
  <c r="S385" i="6"/>
  <c r="AO382" i="6"/>
  <c r="AO384" i="6"/>
  <c r="K381" i="6"/>
  <c r="F329" i="6" l="1"/>
  <c r="AQ101" i="6"/>
  <c r="T171" i="6"/>
  <c r="G329" i="6"/>
  <c r="O381" i="6"/>
  <c r="AP391" i="6"/>
  <c r="N386" i="6"/>
  <c r="AC392" i="6"/>
  <c r="AM171" i="6"/>
  <c r="AQ172" i="6"/>
  <c r="AQ171" i="6" s="1"/>
  <c r="AC171" i="6"/>
  <c r="O386" i="6"/>
  <c r="T101" i="6"/>
  <c r="AC102" i="6"/>
  <c r="AC101" i="6" s="1"/>
  <c r="AB101" i="6"/>
  <c r="N381" i="6"/>
  <c r="AQ391" i="6"/>
  <c r="AC391" i="6"/>
  <c r="AB391" i="6"/>
  <c r="AP388" i="6"/>
  <c r="AH388" i="6"/>
  <c r="AQ388" i="6" s="1"/>
  <c r="AB388" i="6"/>
  <c r="T388" i="6"/>
  <c r="S386" i="6"/>
  <c r="AP389" i="6"/>
  <c r="AH389" i="6"/>
  <c r="AQ389" i="6" s="1"/>
  <c r="AP390" i="6"/>
  <c r="AH390" i="6"/>
  <c r="AQ390" i="6" s="1"/>
  <c r="AB390" i="6"/>
  <c r="T390" i="6"/>
  <c r="AC390" i="6" s="1"/>
  <c r="AP387" i="6"/>
  <c r="AG386" i="6"/>
  <c r="AH387" i="6"/>
  <c r="AC387" i="6"/>
  <c r="AB385" i="6"/>
  <c r="T385" i="6"/>
  <c r="AC385" i="6" s="1"/>
  <c r="AP385" i="6"/>
  <c r="AP381" i="6" s="1"/>
  <c r="AH385" i="6"/>
  <c r="AQ385" i="6" s="1"/>
  <c r="AQ382" i="6"/>
  <c r="T382" i="6"/>
  <c r="S381" i="6"/>
  <c r="AB382" i="6"/>
  <c r="AG381" i="6"/>
  <c r="AQ381" i="6" l="1"/>
  <c r="AB381" i="6"/>
  <c r="AQ387" i="6"/>
  <c r="AQ386" i="6" s="1"/>
  <c r="AH386" i="6"/>
  <c r="AP386" i="6"/>
  <c r="AC388" i="6"/>
  <c r="AC386" i="6" s="1"/>
  <c r="T386" i="6"/>
  <c r="AB386" i="6"/>
  <c r="T381" i="6"/>
  <c r="AC382" i="6"/>
  <c r="AC381" i="6" s="1"/>
  <c r="AH381" i="6"/>
  <c r="G38" i="6" l="1"/>
  <c r="AN38" i="6"/>
  <c r="AI38" i="6"/>
  <c r="Z38" i="6"/>
  <c r="U38" i="6"/>
  <c r="L38" i="6"/>
  <c r="AN30" i="6"/>
  <c r="AI30" i="6"/>
  <c r="Z30" i="6"/>
  <c r="U30" i="6"/>
  <c r="L30" i="6"/>
  <c r="G30" i="6"/>
  <c r="AI373" i="6" l="1"/>
  <c r="U373" i="6"/>
  <c r="G373" i="6"/>
  <c r="AI372" i="6"/>
  <c r="AI371" i="6"/>
  <c r="U372" i="6"/>
  <c r="U371" i="6"/>
  <c r="G372" i="6"/>
  <c r="G371" i="6"/>
  <c r="AN37" i="6" l="1"/>
  <c r="AN36" i="6"/>
  <c r="AI37" i="6"/>
  <c r="AI36" i="6"/>
  <c r="Z37" i="6"/>
  <c r="Z36" i="6"/>
  <c r="U37" i="6"/>
  <c r="U36" i="6"/>
  <c r="L37" i="6"/>
  <c r="L36" i="6"/>
  <c r="G37" i="6"/>
  <c r="G36" i="6"/>
  <c r="AN29" i="6"/>
  <c r="AN28" i="6"/>
  <c r="AI29" i="6"/>
  <c r="AI28" i="6"/>
  <c r="Z29" i="6"/>
  <c r="Z28" i="6"/>
  <c r="U29" i="6"/>
  <c r="U28" i="6"/>
  <c r="L29" i="6"/>
  <c r="L28" i="6"/>
  <c r="G29" i="6"/>
  <c r="G28" i="6"/>
  <c r="V331" i="6" l="1"/>
  <c r="X331" i="6" s="1"/>
  <c r="V332" i="6"/>
  <c r="X332" i="6" s="1"/>
  <c r="Z332" i="6" s="1"/>
  <c r="V330" i="6"/>
  <c r="X330" i="6" s="1"/>
  <c r="Z330" i="6" s="1"/>
  <c r="Q331" i="6"/>
  <c r="S331" i="6" s="1"/>
  <c r="U331" i="6" s="1"/>
  <c r="Q332" i="6"/>
  <c r="S332" i="6" s="1"/>
  <c r="U332" i="6" s="1"/>
  <c r="Q330" i="6"/>
  <c r="S330" i="6" s="1"/>
  <c r="U330" i="6" s="1"/>
  <c r="AA330" i="6"/>
  <c r="M332" i="6"/>
  <c r="M331" i="6"/>
  <c r="M330" i="6"/>
  <c r="Z331" i="6" l="1"/>
  <c r="Y331" i="6" s="1"/>
  <c r="X329" i="6"/>
  <c r="Y330" i="6"/>
  <c r="S329" i="6"/>
  <c r="T330" i="6"/>
  <c r="Y332" i="6"/>
  <c r="T332" i="6"/>
  <c r="T331" i="6"/>
  <c r="AJ330" i="6"/>
  <c r="AL330" i="6" s="1"/>
  <c r="AN330" i="6" s="1"/>
  <c r="AE330" i="6"/>
  <c r="AG330" i="6" s="1"/>
  <c r="AI330" i="6" s="1"/>
  <c r="AJ332" i="6"/>
  <c r="AL332" i="6" s="1"/>
  <c r="AN332" i="6" s="1"/>
  <c r="AE332" i="6"/>
  <c r="AG332" i="6" s="1"/>
  <c r="AI332" i="6" s="1"/>
  <c r="AJ331" i="6"/>
  <c r="AL331" i="6" s="1"/>
  <c r="AE331" i="6"/>
  <c r="AG331" i="6" s="1"/>
  <c r="AA332" i="6"/>
  <c r="AO332" i="6"/>
  <c r="AA331" i="6"/>
  <c r="AI331" i="6" l="1"/>
  <c r="AH331" i="6" s="1"/>
  <c r="AN331" i="6"/>
  <c r="AN329" i="6" s="1"/>
  <c r="T329" i="6"/>
  <c r="AH332" i="6"/>
  <c r="U329" i="6"/>
  <c r="AO331" i="6"/>
  <c r="AO330" i="6"/>
  <c r="AM332" i="6"/>
  <c r="Y329" i="6"/>
  <c r="AH330" i="6"/>
  <c r="AG329" i="6"/>
  <c r="AL329" i="6"/>
  <c r="AM330" i="6"/>
  <c r="Z329" i="6"/>
  <c r="N331" i="6"/>
  <c r="AB331" i="6"/>
  <c r="N332" i="6"/>
  <c r="AM331" i="6" l="1"/>
  <c r="AM329" i="6" s="1"/>
  <c r="AH329" i="6"/>
  <c r="AI329" i="6"/>
  <c r="O332" i="6"/>
  <c r="O331" i="6"/>
  <c r="N330" i="6"/>
  <c r="N329" i="6" s="1"/>
  <c r="AD331" i="6" l="1"/>
  <c r="P331" i="6"/>
  <c r="AB330" i="6"/>
  <c r="P332" i="6"/>
  <c r="O330" i="6"/>
  <c r="O329" i="6" s="1"/>
  <c r="AP331" i="6" l="1"/>
  <c r="AP332" i="6"/>
  <c r="AC332" i="6"/>
  <c r="AD332" i="6"/>
  <c r="AB332" i="6"/>
  <c r="AB329" i="6" s="1"/>
  <c r="AC331" i="6"/>
  <c r="P330" i="6"/>
  <c r="P329" i="6" s="1"/>
  <c r="AD330" i="6" l="1"/>
  <c r="AD329" i="6" s="1"/>
  <c r="AC330" i="6"/>
  <c r="AC329" i="6" s="1"/>
  <c r="AQ331" i="6"/>
  <c r="AP330" i="6"/>
  <c r="AP329" i="6" s="1"/>
  <c r="AQ332" i="6"/>
  <c r="AR332" i="6"/>
  <c r="AQ330" i="6" l="1"/>
  <c r="AQ329" i="6" s="1"/>
  <c r="AR331" i="6"/>
  <c r="AR330" i="6"/>
  <c r="AR329" i="6" l="1"/>
  <c r="H61" i="6" l="1"/>
  <c r="H60" i="6"/>
  <c r="H59" i="6"/>
  <c r="H25" i="6"/>
  <c r="H24" i="6"/>
  <c r="H23" i="6"/>
  <c r="C24" i="6"/>
  <c r="C25" i="6"/>
  <c r="C23" i="6"/>
  <c r="C61" i="6" l="1"/>
  <c r="C60" i="6"/>
  <c r="C59" i="6"/>
  <c r="H50" i="6"/>
  <c r="H21" i="6" s="1"/>
  <c r="H49" i="6"/>
  <c r="H20" i="6" s="1"/>
  <c r="H48" i="6"/>
  <c r="H19" i="6" s="1"/>
  <c r="C50" i="6"/>
  <c r="C49" i="6"/>
  <c r="C48" i="6"/>
  <c r="C21" i="6" l="1"/>
  <c r="C20" i="6"/>
  <c r="C19" i="6"/>
  <c r="AN294" i="6" l="1"/>
  <c r="AN293" i="6"/>
  <c r="AN292" i="6"/>
  <c r="AN291" i="6"/>
  <c r="AI294" i="6"/>
  <c r="AI293" i="6"/>
  <c r="AI292" i="6"/>
  <c r="AI291" i="6"/>
  <c r="Z294" i="6"/>
  <c r="Z293" i="6"/>
  <c r="Z292" i="6"/>
  <c r="Z291" i="6"/>
  <c r="U294" i="6"/>
  <c r="U293" i="6"/>
  <c r="U292" i="6"/>
  <c r="U291" i="6"/>
  <c r="L294" i="6"/>
  <c r="L293" i="6"/>
  <c r="L292" i="6"/>
  <c r="L291" i="6"/>
  <c r="G294" i="6"/>
  <c r="G293" i="6"/>
  <c r="G292" i="6"/>
  <c r="G291" i="6"/>
  <c r="AN284" i="6" l="1"/>
  <c r="AN283" i="6"/>
  <c r="AN282" i="6"/>
  <c r="AN281" i="6"/>
  <c r="AI284" i="6"/>
  <c r="AI283" i="6"/>
  <c r="AI282" i="6"/>
  <c r="AI281" i="6"/>
  <c r="Z284" i="6"/>
  <c r="Z283" i="6"/>
  <c r="Z282" i="6"/>
  <c r="Z281" i="6"/>
  <c r="U284" i="6"/>
  <c r="U283" i="6"/>
  <c r="U282" i="6"/>
  <c r="U281" i="6"/>
  <c r="L284" i="6"/>
  <c r="L283" i="6"/>
  <c r="L282" i="6"/>
  <c r="L281" i="6"/>
  <c r="G284" i="6"/>
  <c r="G283" i="6"/>
  <c r="G282" i="6"/>
  <c r="G281" i="6"/>
  <c r="E94" i="6" l="1"/>
  <c r="C311" i="6"/>
  <c r="C310" i="6"/>
  <c r="C309" i="6"/>
  <c r="C308" i="6"/>
  <c r="C198" i="6"/>
  <c r="C197" i="6"/>
  <c r="C196" i="6"/>
  <c r="C195" i="6"/>
  <c r="C194" i="6"/>
  <c r="C89" i="6"/>
  <c r="C88" i="6"/>
  <c r="C87" i="6"/>
  <c r="C86" i="6"/>
  <c r="C85" i="6"/>
  <c r="H311" i="6"/>
  <c r="H310" i="6"/>
  <c r="H309" i="6"/>
  <c r="H308" i="6"/>
  <c r="H198" i="6"/>
  <c r="H197" i="6"/>
  <c r="H196" i="6"/>
  <c r="H195" i="6"/>
  <c r="H194" i="6"/>
  <c r="H89" i="6"/>
  <c r="H88" i="6"/>
  <c r="H87" i="6"/>
  <c r="H86" i="6"/>
  <c r="H85" i="6"/>
  <c r="C82" i="6" l="1"/>
  <c r="C78" i="6"/>
  <c r="H78" i="6"/>
  <c r="H82" i="6"/>
  <c r="C79" i="6"/>
  <c r="C81" i="6"/>
  <c r="C80" i="6"/>
  <c r="H79" i="6"/>
  <c r="H80" i="6"/>
  <c r="H81" i="6"/>
  <c r="AJ373" i="6" l="1"/>
  <c r="AJ372" i="6"/>
  <c r="AJ371" i="6"/>
  <c r="AJ369" i="6"/>
  <c r="AJ368" i="6"/>
  <c r="AJ366" i="6"/>
  <c r="AJ365" i="6"/>
  <c r="AJ364" i="6"/>
  <c r="AJ362" i="6"/>
  <c r="AJ360" i="6"/>
  <c r="AJ359" i="6"/>
  <c r="AJ358" i="6"/>
  <c r="AJ356" i="6"/>
  <c r="AJ355" i="6"/>
  <c r="AJ354" i="6"/>
  <c r="AJ352" i="6"/>
  <c r="AJ351" i="6"/>
  <c r="AJ350" i="6"/>
  <c r="AJ348" i="6"/>
  <c r="AJ347" i="6"/>
  <c r="AJ346" i="6"/>
  <c r="AJ340" i="6"/>
  <c r="AJ339" i="6"/>
  <c r="AJ338" i="6"/>
  <c r="AJ336" i="6"/>
  <c r="AJ335" i="6"/>
  <c r="AJ334" i="6"/>
  <c r="AJ328" i="6"/>
  <c r="AJ327" i="6"/>
  <c r="AJ326" i="6"/>
  <c r="AJ324" i="6"/>
  <c r="AJ323" i="6"/>
  <c r="AJ322" i="6"/>
  <c r="AJ320" i="6"/>
  <c r="AJ319" i="6"/>
  <c r="AJ318" i="6"/>
  <c r="AJ317" i="6"/>
  <c r="AJ315" i="6"/>
  <c r="AJ314" i="6"/>
  <c r="AJ313" i="6"/>
  <c r="AJ305" i="6"/>
  <c r="AJ304" i="6"/>
  <c r="AJ303" i="6"/>
  <c r="AJ302" i="6"/>
  <c r="AJ300" i="6"/>
  <c r="AJ299" i="6"/>
  <c r="AJ298" i="6"/>
  <c r="AJ297" i="6"/>
  <c r="AJ296" i="6"/>
  <c r="AJ294" i="6"/>
  <c r="AJ293" i="6"/>
  <c r="AJ292" i="6"/>
  <c r="AJ291" i="6"/>
  <c r="AJ289" i="6"/>
  <c r="AJ288" i="6"/>
  <c r="AJ287" i="6"/>
  <c r="AJ286" i="6"/>
  <c r="AJ284" i="6"/>
  <c r="AJ283" i="6"/>
  <c r="AJ282" i="6"/>
  <c r="AJ281" i="6"/>
  <c r="AJ279" i="6"/>
  <c r="AJ278" i="6"/>
  <c r="AJ277" i="6"/>
  <c r="AJ276" i="6"/>
  <c r="AJ274" i="6"/>
  <c r="AJ273" i="6"/>
  <c r="AJ272" i="6"/>
  <c r="AJ271" i="6"/>
  <c r="AJ264" i="6"/>
  <c r="AJ263" i="6"/>
  <c r="AJ262" i="6"/>
  <c r="AJ261" i="6"/>
  <c r="AJ259" i="6"/>
  <c r="AJ258" i="6"/>
  <c r="AJ257" i="6"/>
  <c r="AJ256" i="6"/>
  <c r="AJ254" i="6"/>
  <c r="AJ253" i="6"/>
  <c r="AJ252" i="6"/>
  <c r="AJ251" i="6"/>
  <c r="AJ249" i="6"/>
  <c r="AJ248" i="6"/>
  <c r="AJ247" i="6"/>
  <c r="AJ246" i="6"/>
  <c r="AJ244" i="6"/>
  <c r="AJ243" i="6"/>
  <c r="AJ242" i="6"/>
  <c r="AJ241" i="6"/>
  <c r="AJ239" i="6"/>
  <c r="AJ238" i="6"/>
  <c r="AJ237" i="6"/>
  <c r="AJ236" i="6"/>
  <c r="AJ234" i="6"/>
  <c r="AJ233" i="6"/>
  <c r="AJ232" i="6"/>
  <c r="AJ231" i="6"/>
  <c r="AJ229" i="6"/>
  <c r="AJ228" i="6"/>
  <c r="AJ227" i="6"/>
  <c r="AJ226" i="6"/>
  <c r="AJ224" i="6"/>
  <c r="AJ223" i="6"/>
  <c r="AJ222" i="6"/>
  <c r="AJ221" i="6"/>
  <c r="AJ219" i="6"/>
  <c r="AJ218" i="6"/>
  <c r="AJ217" i="6"/>
  <c r="AJ216" i="6"/>
  <c r="AJ215" i="6"/>
  <c r="AJ213" i="6"/>
  <c r="AJ212" i="6"/>
  <c r="AJ211" i="6"/>
  <c r="AJ210" i="6"/>
  <c r="AJ208" i="6"/>
  <c r="AJ207" i="6"/>
  <c r="AJ206" i="6"/>
  <c r="AJ205" i="6"/>
  <c r="AJ203" i="6"/>
  <c r="AJ202" i="6"/>
  <c r="AJ201" i="6"/>
  <c r="AJ200" i="6"/>
  <c r="AJ191" i="6"/>
  <c r="AJ190" i="6"/>
  <c r="AJ189" i="6"/>
  <c r="AJ188" i="6"/>
  <c r="AJ186" i="6"/>
  <c r="AJ185" i="6"/>
  <c r="AJ184" i="6"/>
  <c r="AJ183" i="6"/>
  <c r="AJ181" i="6"/>
  <c r="AJ180" i="6"/>
  <c r="AJ179" i="6"/>
  <c r="AJ178" i="6"/>
  <c r="AJ177" i="6"/>
  <c r="AJ170" i="6"/>
  <c r="AJ169" i="6"/>
  <c r="AJ168" i="6"/>
  <c r="AJ167" i="6"/>
  <c r="AJ165" i="6"/>
  <c r="AJ164" i="6"/>
  <c r="AJ163" i="6"/>
  <c r="AJ162" i="6"/>
  <c r="AJ160" i="6"/>
  <c r="AJ159" i="6"/>
  <c r="AJ158" i="6"/>
  <c r="AJ157" i="6"/>
  <c r="AJ155" i="6"/>
  <c r="AJ154" i="6"/>
  <c r="AJ153" i="6"/>
  <c r="AJ152" i="6"/>
  <c r="AJ150" i="6"/>
  <c r="AJ149" i="6"/>
  <c r="AJ148" i="6"/>
  <c r="AJ147" i="6"/>
  <c r="AJ145" i="6"/>
  <c r="AJ144" i="6"/>
  <c r="AJ143" i="6"/>
  <c r="AJ142" i="6"/>
  <c r="AJ140" i="6"/>
  <c r="AJ139" i="6"/>
  <c r="AJ138" i="6"/>
  <c r="AJ137" i="6"/>
  <c r="AJ135" i="6"/>
  <c r="AJ134" i="6"/>
  <c r="AJ133" i="6"/>
  <c r="AJ132" i="6"/>
  <c r="AJ130" i="6"/>
  <c r="AJ129" i="6"/>
  <c r="AJ128" i="6"/>
  <c r="AJ127" i="6"/>
  <c r="AJ125" i="6"/>
  <c r="AJ124" i="6"/>
  <c r="AJ123" i="6"/>
  <c r="AJ122" i="6"/>
  <c r="AJ120" i="6"/>
  <c r="AJ119" i="6"/>
  <c r="AJ118" i="6"/>
  <c r="AJ117" i="6"/>
  <c r="AJ115" i="6"/>
  <c r="AJ114" i="6"/>
  <c r="AJ113" i="6"/>
  <c r="AJ112" i="6"/>
  <c r="AJ110" i="6"/>
  <c r="AJ109" i="6"/>
  <c r="AJ108" i="6"/>
  <c r="AJ107" i="6"/>
  <c r="AJ100" i="6"/>
  <c r="AJ99" i="6"/>
  <c r="AJ98" i="6"/>
  <c r="AJ97" i="6"/>
  <c r="AJ96" i="6"/>
  <c r="AJ94" i="6"/>
  <c r="AJ93" i="6"/>
  <c r="AJ92" i="6"/>
  <c r="AJ91" i="6"/>
  <c r="AJ76" i="6"/>
  <c r="AJ75" i="6"/>
  <c r="AJ74" i="6"/>
  <c r="AJ72" i="6"/>
  <c r="AJ71" i="6"/>
  <c r="AJ69" i="6"/>
  <c r="AJ68" i="6"/>
  <c r="AJ67" i="6"/>
  <c r="AJ65" i="6"/>
  <c r="AJ64" i="6"/>
  <c r="AJ63" i="6"/>
  <c r="AJ57" i="6"/>
  <c r="AJ56" i="6"/>
  <c r="AJ54" i="6"/>
  <c r="AJ50" i="6" s="1"/>
  <c r="AJ53" i="6"/>
  <c r="AJ52" i="6"/>
  <c r="AJ46" i="6"/>
  <c r="AJ45" i="6"/>
  <c r="AJ44" i="6"/>
  <c r="AJ42" i="6"/>
  <c r="AJ41" i="6"/>
  <c r="AJ40" i="6"/>
  <c r="AJ38" i="6"/>
  <c r="AJ37" i="6"/>
  <c r="AJ36" i="6"/>
  <c r="AJ34" i="6"/>
  <c r="AJ33" i="6"/>
  <c r="AJ32" i="6"/>
  <c r="AJ30" i="6"/>
  <c r="AJ29" i="6"/>
  <c r="AJ28" i="6"/>
  <c r="AE373" i="6"/>
  <c r="AE372" i="6"/>
  <c r="AO372" i="6" s="1"/>
  <c r="AE371" i="6"/>
  <c r="AO371" i="6" s="1"/>
  <c r="AE369" i="6"/>
  <c r="AE368" i="6"/>
  <c r="AE366" i="6"/>
  <c r="AO366" i="6" s="1"/>
  <c r="AE365" i="6"/>
  <c r="AO365" i="6" s="1"/>
  <c r="AE364" i="6"/>
  <c r="AE362" i="6"/>
  <c r="AE360" i="6"/>
  <c r="AO360" i="6" s="1"/>
  <c r="AE359" i="6"/>
  <c r="AO359" i="6" s="1"/>
  <c r="AE358" i="6"/>
  <c r="AE356" i="6"/>
  <c r="AE355" i="6"/>
  <c r="AO355" i="6" s="1"/>
  <c r="AE354" i="6"/>
  <c r="AO354" i="6" s="1"/>
  <c r="AE352" i="6"/>
  <c r="AE351" i="6"/>
  <c r="AE350" i="6"/>
  <c r="AO350" i="6" s="1"/>
  <c r="AE348" i="6"/>
  <c r="AO348" i="6" s="1"/>
  <c r="AE347" i="6"/>
  <c r="AE346" i="6"/>
  <c r="AE344" i="6"/>
  <c r="AE343" i="6"/>
  <c r="AE342" i="6"/>
  <c r="AE340" i="6"/>
  <c r="AE339" i="6"/>
  <c r="AO339" i="6" s="1"/>
  <c r="AE338" i="6"/>
  <c r="AE336" i="6"/>
  <c r="AE335" i="6"/>
  <c r="AE334" i="6"/>
  <c r="AO334" i="6" s="1"/>
  <c r="AE328" i="6"/>
  <c r="AE327" i="6"/>
  <c r="AE326" i="6"/>
  <c r="AE324" i="6"/>
  <c r="AE323" i="6"/>
  <c r="AE322" i="6"/>
  <c r="AE320" i="6"/>
  <c r="AE319" i="6"/>
  <c r="AE318" i="6"/>
  <c r="AE317" i="6"/>
  <c r="AE315" i="6"/>
  <c r="AE314" i="6"/>
  <c r="AE313" i="6"/>
  <c r="AE305" i="6"/>
  <c r="AE304" i="6"/>
  <c r="AE303" i="6"/>
  <c r="AE302" i="6"/>
  <c r="AE300" i="6"/>
  <c r="AE299" i="6"/>
  <c r="AE298" i="6"/>
  <c r="AE297" i="6"/>
  <c r="AE296" i="6"/>
  <c r="AE294" i="6"/>
  <c r="AE293" i="6"/>
  <c r="AE292" i="6"/>
  <c r="AE291" i="6"/>
  <c r="AE289" i="6"/>
  <c r="AE288" i="6"/>
  <c r="AE287" i="6"/>
  <c r="AE286" i="6"/>
  <c r="AE284" i="6"/>
  <c r="AE283" i="6"/>
  <c r="AE282" i="6"/>
  <c r="AE281" i="6"/>
  <c r="AE279" i="6"/>
  <c r="AE278" i="6"/>
  <c r="AE277" i="6"/>
  <c r="AE276" i="6"/>
  <c r="AE274" i="6"/>
  <c r="AE273" i="6"/>
  <c r="AE272" i="6"/>
  <c r="AE271" i="6"/>
  <c r="AE269" i="6"/>
  <c r="AE268" i="6"/>
  <c r="AE267" i="6"/>
  <c r="AE266" i="6"/>
  <c r="AE264" i="6"/>
  <c r="AE263" i="6"/>
  <c r="AE262" i="6"/>
  <c r="AE261" i="6"/>
  <c r="AE259" i="6"/>
  <c r="AE258" i="6"/>
  <c r="AE257" i="6"/>
  <c r="AE256" i="6"/>
  <c r="AE254" i="6"/>
  <c r="AE253" i="6"/>
  <c r="AE252" i="6"/>
  <c r="AE251" i="6"/>
  <c r="AE249" i="6"/>
  <c r="AE248" i="6"/>
  <c r="AE247" i="6"/>
  <c r="AE246" i="6"/>
  <c r="AE244" i="6"/>
  <c r="AE243" i="6"/>
  <c r="AE242" i="6"/>
  <c r="AE241" i="6"/>
  <c r="AE239" i="6"/>
  <c r="AE238" i="6"/>
  <c r="AE237" i="6"/>
  <c r="AE236" i="6"/>
  <c r="AE234" i="6"/>
  <c r="AE233" i="6"/>
  <c r="AE232" i="6"/>
  <c r="AE231" i="6"/>
  <c r="AE229" i="6"/>
  <c r="AE228" i="6"/>
  <c r="AE227" i="6"/>
  <c r="AE226" i="6"/>
  <c r="AE224" i="6"/>
  <c r="AE223" i="6"/>
  <c r="AE222" i="6"/>
  <c r="AE221" i="6"/>
  <c r="AE219" i="6"/>
  <c r="AE218" i="6"/>
  <c r="AE217" i="6"/>
  <c r="AE216" i="6"/>
  <c r="AE215" i="6"/>
  <c r="AE213" i="6"/>
  <c r="AE212" i="6"/>
  <c r="AE211" i="6"/>
  <c r="AE210" i="6"/>
  <c r="AE208" i="6"/>
  <c r="AE207" i="6"/>
  <c r="AE206" i="6"/>
  <c r="AE205" i="6"/>
  <c r="AE203" i="6"/>
  <c r="AE202" i="6"/>
  <c r="AE201" i="6"/>
  <c r="AE200" i="6"/>
  <c r="AE191" i="6"/>
  <c r="AE190" i="6"/>
  <c r="AE189" i="6"/>
  <c r="AE188" i="6"/>
  <c r="AE186" i="6"/>
  <c r="AE185" i="6"/>
  <c r="AE184" i="6"/>
  <c r="AE183" i="6"/>
  <c r="AE181" i="6"/>
  <c r="AE180" i="6"/>
  <c r="AE179" i="6"/>
  <c r="AE178" i="6"/>
  <c r="AE177" i="6"/>
  <c r="AE170" i="6"/>
  <c r="AE169" i="6"/>
  <c r="AE168" i="6"/>
  <c r="AE167" i="6"/>
  <c r="AE165" i="6"/>
  <c r="AE164" i="6"/>
  <c r="AE163" i="6"/>
  <c r="AE162" i="6"/>
  <c r="AE160" i="6"/>
  <c r="AE159" i="6"/>
  <c r="AE158" i="6"/>
  <c r="AE157" i="6"/>
  <c r="AE155" i="6"/>
  <c r="AE154" i="6"/>
  <c r="AE153" i="6"/>
  <c r="AE152" i="6"/>
  <c r="AE150" i="6"/>
  <c r="AE149" i="6"/>
  <c r="AE148" i="6"/>
  <c r="AE147" i="6"/>
  <c r="AE145" i="6"/>
  <c r="AE144" i="6"/>
  <c r="AE143" i="6"/>
  <c r="AE142" i="6"/>
  <c r="AE140" i="6"/>
  <c r="AE139" i="6"/>
  <c r="AE138" i="6"/>
  <c r="AE137" i="6"/>
  <c r="AE135" i="6"/>
  <c r="AE134" i="6"/>
  <c r="AE133" i="6"/>
  <c r="AE132" i="6"/>
  <c r="AE130" i="6"/>
  <c r="AE129" i="6"/>
  <c r="AE128" i="6"/>
  <c r="AE127" i="6"/>
  <c r="AE125" i="6"/>
  <c r="AE124" i="6"/>
  <c r="AE123" i="6"/>
  <c r="AE122" i="6"/>
  <c r="AE120" i="6"/>
  <c r="AE119" i="6"/>
  <c r="AE118" i="6"/>
  <c r="AE117" i="6"/>
  <c r="AE115" i="6"/>
  <c r="AE114" i="6"/>
  <c r="AE113" i="6"/>
  <c r="AE112" i="6"/>
  <c r="AE110" i="6"/>
  <c r="AE109" i="6"/>
  <c r="AE108" i="6"/>
  <c r="AE107" i="6"/>
  <c r="AE100" i="6"/>
  <c r="AE99" i="6"/>
  <c r="AE98" i="6"/>
  <c r="AE97" i="6"/>
  <c r="AE96" i="6"/>
  <c r="AE94" i="6"/>
  <c r="AE93" i="6"/>
  <c r="AE92" i="6"/>
  <c r="AE91" i="6"/>
  <c r="AE76" i="6"/>
  <c r="AE75" i="6"/>
  <c r="AE74" i="6"/>
  <c r="AE72" i="6"/>
  <c r="AE71" i="6"/>
  <c r="AE69" i="6"/>
  <c r="AG69" i="6" s="1"/>
  <c r="AE68" i="6"/>
  <c r="AE67" i="6"/>
  <c r="AE65" i="6"/>
  <c r="AE64" i="6"/>
  <c r="AE63" i="6"/>
  <c r="AE57" i="6"/>
  <c r="AE56" i="6"/>
  <c r="AE46" i="6"/>
  <c r="AE45" i="6"/>
  <c r="AE44" i="6"/>
  <c r="AE42" i="6"/>
  <c r="AE41" i="6"/>
  <c r="AE40" i="6"/>
  <c r="AE38" i="6"/>
  <c r="AE37" i="6"/>
  <c r="AE36" i="6"/>
  <c r="AE34" i="6"/>
  <c r="AE33" i="6"/>
  <c r="AO347" i="6" l="1"/>
  <c r="AO352" i="6"/>
  <c r="AO358" i="6"/>
  <c r="AO364" i="6"/>
  <c r="AO338" i="6"/>
  <c r="AO76" i="6"/>
  <c r="AO336" i="6"/>
  <c r="AO346" i="6"/>
  <c r="AO351" i="6"/>
  <c r="AO356" i="6"/>
  <c r="AO362" i="6"/>
  <c r="AO368" i="6"/>
  <c r="AO373" i="6"/>
  <c r="AO94" i="6"/>
  <c r="AO99" i="6"/>
  <c r="AO109" i="6"/>
  <c r="AO114" i="6"/>
  <c r="AO119" i="6"/>
  <c r="AO124" i="6"/>
  <c r="AO129" i="6"/>
  <c r="AO134" i="6"/>
  <c r="AO139" i="6"/>
  <c r="AO144" i="6"/>
  <c r="AO149" i="6"/>
  <c r="AO154" i="6"/>
  <c r="AO159" i="6"/>
  <c r="AO164" i="6"/>
  <c r="AO169" i="6"/>
  <c r="AO179" i="6"/>
  <c r="AO184" i="6"/>
  <c r="AO189" i="6"/>
  <c r="AO201" i="6"/>
  <c r="AO206" i="6"/>
  <c r="AO211" i="6"/>
  <c r="AO216" i="6"/>
  <c r="AO226" i="6"/>
  <c r="AO231" i="6"/>
  <c r="AO236" i="6"/>
  <c r="AO241" i="6"/>
  <c r="AO246" i="6"/>
  <c r="AO251" i="6"/>
  <c r="AO256" i="6"/>
  <c r="AO261" i="6"/>
  <c r="AO271" i="6"/>
  <c r="AO276" i="6"/>
  <c r="AO281" i="6"/>
  <c r="AO286" i="6"/>
  <c r="AO291" i="6"/>
  <c r="AO296" i="6"/>
  <c r="AO300" i="6"/>
  <c r="AO317" i="6"/>
  <c r="AO322" i="6"/>
  <c r="AO327" i="6"/>
  <c r="AO91" i="6"/>
  <c r="AO96" i="6"/>
  <c r="AO100" i="6"/>
  <c r="AO110" i="6"/>
  <c r="AO115" i="6"/>
  <c r="AO120" i="6"/>
  <c r="AO125" i="6"/>
  <c r="AO130" i="6"/>
  <c r="AO135" i="6"/>
  <c r="AO140" i="6"/>
  <c r="AO145" i="6"/>
  <c r="AO150" i="6"/>
  <c r="AO155" i="6"/>
  <c r="AO160" i="6"/>
  <c r="AO165" i="6"/>
  <c r="AO170" i="6"/>
  <c r="AO180" i="6"/>
  <c r="AO185" i="6"/>
  <c r="AO190" i="6"/>
  <c r="AO202" i="6"/>
  <c r="AO207" i="6"/>
  <c r="AO212" i="6"/>
  <c r="AO217" i="6"/>
  <c r="AO227" i="6"/>
  <c r="AO232" i="6"/>
  <c r="AO237" i="6"/>
  <c r="AO242" i="6"/>
  <c r="AO247" i="6"/>
  <c r="AO252" i="6"/>
  <c r="AO257" i="6"/>
  <c r="AO262" i="6"/>
  <c r="AO272" i="6"/>
  <c r="AO277" i="6"/>
  <c r="AO282" i="6"/>
  <c r="AO287" i="6"/>
  <c r="AO292" i="6"/>
  <c r="AO297" i="6"/>
  <c r="AO313" i="6"/>
  <c r="AO318" i="6"/>
  <c r="AO323" i="6"/>
  <c r="AO328" i="6"/>
  <c r="AO93" i="6"/>
  <c r="AO98" i="6"/>
  <c r="AO108" i="6"/>
  <c r="AO113" i="6"/>
  <c r="AO118" i="6"/>
  <c r="AO123" i="6"/>
  <c r="AO128" i="6"/>
  <c r="AO133" i="6"/>
  <c r="AO138" i="6"/>
  <c r="AO143" i="6"/>
  <c r="AO148" i="6"/>
  <c r="AO153" i="6"/>
  <c r="AO158" i="6"/>
  <c r="AO163" i="6"/>
  <c r="AO168" i="6"/>
  <c r="AO178" i="6"/>
  <c r="AO183" i="6"/>
  <c r="AO188" i="6"/>
  <c r="AO200" i="6"/>
  <c r="AO205" i="6"/>
  <c r="AO210" i="6"/>
  <c r="AO215" i="6"/>
  <c r="AO219" i="6"/>
  <c r="AO229" i="6"/>
  <c r="AO234" i="6"/>
  <c r="AO239" i="6"/>
  <c r="AO244" i="6"/>
  <c r="AO249" i="6"/>
  <c r="AO254" i="6"/>
  <c r="AO259" i="6"/>
  <c r="AO264" i="6"/>
  <c r="AO274" i="6"/>
  <c r="AO279" i="6"/>
  <c r="AO284" i="6"/>
  <c r="AO289" i="6"/>
  <c r="AO294" i="6"/>
  <c r="AO299" i="6"/>
  <c r="AO315" i="6"/>
  <c r="AO320" i="6"/>
  <c r="AO326" i="6"/>
  <c r="AJ60" i="6"/>
  <c r="AO33" i="6"/>
  <c r="AO38" i="6"/>
  <c r="AO44" i="6"/>
  <c r="AO37" i="6"/>
  <c r="AO42" i="6"/>
  <c r="AO67" i="6"/>
  <c r="AO72" i="6"/>
  <c r="AJ61" i="6"/>
  <c r="AO34" i="6"/>
  <c r="AO40" i="6"/>
  <c r="AO45" i="6"/>
  <c r="AO69" i="6"/>
  <c r="AO75" i="6"/>
  <c r="AO56" i="6"/>
  <c r="AO71" i="6"/>
  <c r="AJ24" i="6"/>
  <c r="AJ23" i="6"/>
  <c r="AJ59" i="6"/>
  <c r="AO64" i="6"/>
  <c r="AE60" i="6"/>
  <c r="AO65" i="6"/>
  <c r="AE61" i="6"/>
  <c r="AJ25" i="6"/>
  <c r="AE59" i="6"/>
  <c r="AJ49" i="6"/>
  <c r="AJ48" i="6"/>
  <c r="AE48" i="6"/>
  <c r="AO54" i="6"/>
  <c r="AE50" i="6"/>
  <c r="AO50" i="6" s="1"/>
  <c r="AO53" i="6"/>
  <c r="AE49" i="6"/>
  <c r="AO36" i="6"/>
  <c r="AO41" i="6"/>
  <c r="AO46" i="6"/>
  <c r="AO52" i="6"/>
  <c r="AO57" i="6"/>
  <c r="AO63" i="6"/>
  <c r="AO68" i="6"/>
  <c r="AO74" i="6"/>
  <c r="AO92" i="6"/>
  <c r="AO97" i="6"/>
  <c r="AO107" i="6"/>
  <c r="AO112" i="6"/>
  <c r="AO117" i="6"/>
  <c r="AO122" i="6"/>
  <c r="AO127" i="6"/>
  <c r="AO132" i="6"/>
  <c r="AO137" i="6"/>
  <c r="AO142" i="6"/>
  <c r="AO147" i="6"/>
  <c r="AO152" i="6"/>
  <c r="AO157" i="6"/>
  <c r="AO162" i="6"/>
  <c r="AO167" i="6"/>
  <c r="AO177" i="6"/>
  <c r="AO181" i="6"/>
  <c r="AO186" i="6"/>
  <c r="AO191" i="6"/>
  <c r="AO203" i="6"/>
  <c r="AO208" i="6"/>
  <c r="AO213" i="6"/>
  <c r="AO218" i="6"/>
  <c r="AO228" i="6"/>
  <c r="AO233" i="6"/>
  <c r="AO238" i="6"/>
  <c r="AO243" i="6"/>
  <c r="AO248" i="6"/>
  <c r="AO253" i="6"/>
  <c r="AO258" i="6"/>
  <c r="AO263" i="6"/>
  <c r="AO273" i="6"/>
  <c r="AO278" i="6"/>
  <c r="AO283" i="6"/>
  <c r="AO288" i="6"/>
  <c r="AO293" i="6"/>
  <c r="AO298" i="6"/>
  <c r="AO314" i="6"/>
  <c r="AO319" i="6"/>
  <c r="AO324" i="6"/>
  <c r="AO335" i="6"/>
  <c r="AO340" i="6"/>
  <c r="AG366" i="6"/>
  <c r="AI366" i="6" s="1"/>
  <c r="AG355" i="6"/>
  <c r="AG352" i="6"/>
  <c r="AG351" i="6"/>
  <c r="AG318" i="6"/>
  <c r="AG303" i="6"/>
  <c r="AG297" i="6"/>
  <c r="AH297" i="6" s="1"/>
  <c r="AG277" i="6"/>
  <c r="AG269" i="6"/>
  <c r="AG263" i="6"/>
  <c r="AH263" i="6" s="1"/>
  <c r="AG185" i="6"/>
  <c r="AG178" i="6"/>
  <c r="AG99" i="6"/>
  <c r="AE32" i="6"/>
  <c r="AG32" i="6" s="1"/>
  <c r="AE30" i="6"/>
  <c r="AE29" i="6"/>
  <c r="AE28" i="6"/>
  <c r="AO28" i="6" s="1"/>
  <c r="AN373" i="6"/>
  <c r="AL373" i="6"/>
  <c r="AN372" i="6"/>
  <c r="AL372" i="6"/>
  <c r="AN371" i="6"/>
  <c r="AL371" i="6"/>
  <c r="AR368" i="6"/>
  <c r="AR367" i="6" s="1"/>
  <c r="AL368" i="6"/>
  <c r="AN367" i="6"/>
  <c r="AI367" i="6"/>
  <c r="AL366" i="6"/>
  <c r="AL365" i="6"/>
  <c r="AG365" i="6"/>
  <c r="AL364" i="6"/>
  <c r="AG364" i="6"/>
  <c r="AR362" i="6"/>
  <c r="AR361" i="6" s="1"/>
  <c r="AL362" i="6"/>
  <c r="AG362" i="6"/>
  <c r="AN361" i="6"/>
  <c r="AI361" i="6"/>
  <c r="AL360" i="6"/>
  <c r="AM360" i="6" s="1"/>
  <c r="AG360" i="6"/>
  <c r="AR359" i="6"/>
  <c r="AL359" i="6"/>
  <c r="AM359" i="6" s="1"/>
  <c r="AR358" i="6"/>
  <c r="AL358" i="6"/>
  <c r="AG358" i="6"/>
  <c r="AN357" i="6"/>
  <c r="AI357" i="6"/>
  <c r="AL356" i="6"/>
  <c r="AM356" i="6" s="1"/>
  <c r="AR355" i="6"/>
  <c r="AL355" i="6"/>
  <c r="AR354" i="6"/>
  <c r="AL354" i="6"/>
  <c r="AM354" i="6" s="1"/>
  <c r="AG354" i="6"/>
  <c r="AN353" i="6"/>
  <c r="AI353" i="6"/>
  <c r="AL352" i="6"/>
  <c r="AR351" i="6"/>
  <c r="AL351" i="6"/>
  <c r="AM351" i="6" s="1"/>
  <c r="AR350" i="6"/>
  <c r="AL350" i="6"/>
  <c r="AM350" i="6" s="1"/>
  <c r="AG350" i="6"/>
  <c r="AN349" i="6"/>
  <c r="AI349" i="6"/>
  <c r="AL348" i="6"/>
  <c r="AM348" i="6" s="1"/>
  <c r="AG348" i="6"/>
  <c r="AR347" i="6"/>
  <c r="AL347" i="6"/>
  <c r="AM347" i="6" s="1"/>
  <c r="AG347" i="6"/>
  <c r="AR346" i="6"/>
  <c r="AL346" i="6"/>
  <c r="AM346" i="6" s="1"/>
  <c r="AN345" i="6"/>
  <c r="AI345" i="6"/>
  <c r="AG344" i="6"/>
  <c r="AH344" i="6" s="1"/>
  <c r="AR343" i="6"/>
  <c r="AG343" i="6"/>
  <c r="AR342" i="6"/>
  <c r="AG342" i="6"/>
  <c r="AN341" i="6"/>
  <c r="AI341" i="6"/>
  <c r="AL340" i="6"/>
  <c r="AM340" i="6" s="1"/>
  <c r="AG340" i="6"/>
  <c r="AR339" i="6"/>
  <c r="AL339" i="6"/>
  <c r="AG339" i="6"/>
  <c r="AR338" i="6"/>
  <c r="AL338" i="6"/>
  <c r="AM338" i="6" s="1"/>
  <c r="AG338" i="6"/>
  <c r="AN337" i="6"/>
  <c r="AI337" i="6"/>
  <c r="AL336" i="6"/>
  <c r="AM336" i="6" s="1"/>
  <c r="AG336" i="6"/>
  <c r="AR335" i="6"/>
  <c r="AL335" i="6"/>
  <c r="AM335" i="6" s="1"/>
  <c r="AG335" i="6"/>
  <c r="AH335" i="6" s="1"/>
  <c r="AR334" i="6"/>
  <c r="AR333" i="6" s="1"/>
  <c r="AL334" i="6"/>
  <c r="AG334" i="6"/>
  <c r="AH334" i="6" s="1"/>
  <c r="AN333" i="6"/>
  <c r="AI333" i="6"/>
  <c r="AL328" i="6"/>
  <c r="AG328" i="6"/>
  <c r="AL327" i="6"/>
  <c r="AL326" i="6"/>
  <c r="AG326" i="6"/>
  <c r="AL324" i="6"/>
  <c r="AN324" i="6" s="1"/>
  <c r="AG324" i="6"/>
  <c r="AI324" i="6" s="1"/>
  <c r="AL323" i="6"/>
  <c r="AN323" i="6" s="1"/>
  <c r="AG323" i="6"/>
  <c r="AI323" i="6" s="1"/>
  <c r="AL322" i="6"/>
  <c r="AN322" i="6" s="1"/>
  <c r="AG322" i="6"/>
  <c r="AL320" i="6"/>
  <c r="AN320" i="6" s="1"/>
  <c r="AM320" i="6" s="1"/>
  <c r="AL319" i="6"/>
  <c r="AL318" i="6"/>
  <c r="AN318" i="6" s="1"/>
  <c r="AN309" i="6" s="1"/>
  <c r="AL317" i="6"/>
  <c r="AG317" i="6"/>
  <c r="AI317" i="6" s="1"/>
  <c r="AL315" i="6"/>
  <c r="AG315" i="6"/>
  <c r="AL314" i="6"/>
  <c r="AG314" i="6"/>
  <c r="AL313" i="6"/>
  <c r="AR305" i="6"/>
  <c r="AL305" i="6"/>
  <c r="AM305" i="6" s="1"/>
  <c r="AG305" i="6"/>
  <c r="AL304" i="6"/>
  <c r="AM304" i="6" s="1"/>
  <c r="AO304" i="6"/>
  <c r="AR303" i="6"/>
  <c r="AL303" i="6"/>
  <c r="AM303" i="6" s="1"/>
  <c r="AR302" i="6"/>
  <c r="AL302" i="6"/>
  <c r="AO302" i="6"/>
  <c r="AN301" i="6"/>
  <c r="AI301" i="6"/>
  <c r="AR300" i="6"/>
  <c r="AL300" i="6"/>
  <c r="AM300" i="6" s="1"/>
  <c r="AG300" i="6"/>
  <c r="AL299" i="6"/>
  <c r="AM299" i="6" s="1"/>
  <c r="AG299" i="6"/>
  <c r="AH299" i="6" s="1"/>
  <c r="AR298" i="6"/>
  <c r="AL298" i="6"/>
  <c r="AM298" i="6" s="1"/>
  <c r="AG298" i="6"/>
  <c r="AR297" i="6"/>
  <c r="AL297" i="6"/>
  <c r="AR296" i="6"/>
  <c r="AL296" i="6"/>
  <c r="AM296" i="6" s="1"/>
  <c r="AG296" i="6"/>
  <c r="AN295" i="6"/>
  <c r="AI295" i="6"/>
  <c r="AL294" i="6"/>
  <c r="AG294" i="6"/>
  <c r="AL293" i="6"/>
  <c r="AG293" i="6"/>
  <c r="AN196" i="6"/>
  <c r="AL292" i="6"/>
  <c r="AL291" i="6"/>
  <c r="AG291" i="6"/>
  <c r="AR289" i="6"/>
  <c r="AL289" i="6"/>
  <c r="AM289" i="6" s="1"/>
  <c r="AG289" i="6"/>
  <c r="AL288" i="6"/>
  <c r="AM288" i="6" s="1"/>
  <c r="AR287" i="6"/>
  <c r="AL287" i="6"/>
  <c r="AM287" i="6" s="1"/>
  <c r="AR286" i="6"/>
  <c r="AL286" i="6"/>
  <c r="AG286" i="6"/>
  <c r="AN285" i="6"/>
  <c r="AI285" i="6"/>
  <c r="AL284" i="6"/>
  <c r="AG284" i="6"/>
  <c r="AL283" i="6"/>
  <c r="AG283" i="6"/>
  <c r="AL282" i="6"/>
  <c r="AL281" i="6"/>
  <c r="AG281" i="6"/>
  <c r="AR279" i="6"/>
  <c r="AL279" i="6"/>
  <c r="AM279" i="6" s="1"/>
  <c r="AL278" i="6"/>
  <c r="AM278" i="6" s="1"/>
  <c r="AR277" i="6"/>
  <c r="AL277" i="6"/>
  <c r="AM277" i="6" s="1"/>
  <c r="AR276" i="6"/>
  <c r="AL276" i="6"/>
  <c r="AM276" i="6" s="1"/>
  <c r="AN275" i="6"/>
  <c r="AI275" i="6"/>
  <c r="AR274" i="6"/>
  <c r="AL274" i="6"/>
  <c r="AM274" i="6" s="1"/>
  <c r="AG274" i="6"/>
  <c r="AL273" i="6"/>
  <c r="AM273" i="6" s="1"/>
  <c r="AG273" i="6"/>
  <c r="AH273" i="6" s="1"/>
  <c r="AR272" i="6"/>
  <c r="AL272" i="6"/>
  <c r="AM272" i="6" s="1"/>
  <c r="AG272" i="6"/>
  <c r="AH272" i="6" s="1"/>
  <c r="AR271" i="6"/>
  <c r="AL271" i="6"/>
  <c r="AG271" i="6"/>
  <c r="AH271" i="6" s="1"/>
  <c r="AN270" i="6"/>
  <c r="AI270" i="6"/>
  <c r="AR269" i="6"/>
  <c r="AR267" i="6"/>
  <c r="AG267" i="6"/>
  <c r="AR266" i="6"/>
  <c r="AN265" i="6"/>
  <c r="AI265" i="6"/>
  <c r="AR264" i="6"/>
  <c r="AL264" i="6"/>
  <c r="AM264" i="6" s="1"/>
  <c r="AG264" i="6"/>
  <c r="AL263" i="6"/>
  <c r="AM263" i="6" s="1"/>
  <c r="AR262" i="6"/>
  <c r="AL262" i="6"/>
  <c r="AM262" i="6" s="1"/>
  <c r="AG262" i="6"/>
  <c r="AR261" i="6"/>
  <c r="AL261" i="6"/>
  <c r="AG261" i="6"/>
  <c r="AH261" i="6" s="1"/>
  <c r="AN260" i="6"/>
  <c r="AI260" i="6"/>
  <c r="AR259" i="6"/>
  <c r="AL259" i="6"/>
  <c r="AM259" i="6" s="1"/>
  <c r="AG259" i="6"/>
  <c r="AL258" i="6"/>
  <c r="AM258" i="6" s="1"/>
  <c r="AR257" i="6"/>
  <c r="AL257" i="6"/>
  <c r="AM257" i="6" s="1"/>
  <c r="AG257" i="6"/>
  <c r="AR256" i="6"/>
  <c r="AL256" i="6"/>
  <c r="AN255" i="6"/>
  <c r="AI255" i="6"/>
  <c r="AR254" i="6"/>
  <c r="AL254" i="6"/>
  <c r="AM254" i="6" s="1"/>
  <c r="AG254" i="6"/>
  <c r="AL253" i="6"/>
  <c r="AM253" i="6" s="1"/>
  <c r="AG253" i="6"/>
  <c r="AH253" i="6" s="1"/>
  <c r="AR252" i="6"/>
  <c r="AL252" i="6"/>
  <c r="AM252" i="6" s="1"/>
  <c r="AG252" i="6"/>
  <c r="AR251" i="6"/>
  <c r="AL251" i="6"/>
  <c r="AG251" i="6"/>
  <c r="AH251" i="6" s="1"/>
  <c r="AN250" i="6"/>
  <c r="AI250" i="6"/>
  <c r="AR249" i="6"/>
  <c r="AL249" i="6"/>
  <c r="AM249" i="6" s="1"/>
  <c r="AG249" i="6"/>
  <c r="AL248" i="6"/>
  <c r="AM248" i="6" s="1"/>
  <c r="AR247" i="6"/>
  <c r="AL247" i="6"/>
  <c r="AM247" i="6" s="1"/>
  <c r="AG247" i="6"/>
  <c r="AR246" i="6"/>
  <c r="AL246" i="6"/>
  <c r="AN245" i="6"/>
  <c r="AI245" i="6"/>
  <c r="AR244" i="6"/>
  <c r="AL244" i="6"/>
  <c r="AM244" i="6" s="1"/>
  <c r="AG244" i="6"/>
  <c r="AL243" i="6"/>
  <c r="AM243" i="6" s="1"/>
  <c r="AG243" i="6"/>
  <c r="AH243" i="6" s="1"/>
  <c r="AR242" i="6"/>
  <c r="AL242" i="6"/>
  <c r="AM242" i="6" s="1"/>
  <c r="AG242" i="6"/>
  <c r="AR241" i="6"/>
  <c r="AL241" i="6"/>
  <c r="AG241" i="6"/>
  <c r="AH241" i="6" s="1"/>
  <c r="AN240" i="6"/>
  <c r="AI240" i="6"/>
  <c r="AR239" i="6"/>
  <c r="AL239" i="6"/>
  <c r="AM239" i="6" s="1"/>
  <c r="AG239" i="6"/>
  <c r="AL238" i="6"/>
  <c r="AM238" i="6" s="1"/>
  <c r="AR237" i="6"/>
  <c r="AL237" i="6"/>
  <c r="AM237" i="6" s="1"/>
  <c r="AG237" i="6"/>
  <c r="AR236" i="6"/>
  <c r="AL236" i="6"/>
  <c r="AN235" i="6"/>
  <c r="AI235" i="6"/>
  <c r="AR234" i="6"/>
  <c r="AL234" i="6"/>
  <c r="AM234" i="6" s="1"/>
  <c r="AG234" i="6"/>
  <c r="AL233" i="6"/>
  <c r="AM233" i="6" s="1"/>
  <c r="AG233" i="6"/>
  <c r="AH233" i="6" s="1"/>
  <c r="AR232" i="6"/>
  <c r="AL232" i="6"/>
  <c r="AM232" i="6" s="1"/>
  <c r="AG232" i="6"/>
  <c r="AR231" i="6"/>
  <c r="AL231" i="6"/>
  <c r="AG231" i="6"/>
  <c r="AH231" i="6" s="1"/>
  <c r="AN230" i="6"/>
  <c r="AI230" i="6"/>
  <c r="AR229" i="6"/>
  <c r="AL229" i="6"/>
  <c r="AM229" i="6" s="1"/>
  <c r="AL228" i="6"/>
  <c r="AM228" i="6" s="1"/>
  <c r="AR227" i="6"/>
  <c r="AG227" i="6"/>
  <c r="AR226" i="6"/>
  <c r="AL226" i="6"/>
  <c r="AN225" i="6"/>
  <c r="AI225" i="6"/>
  <c r="AR224" i="6"/>
  <c r="AL224" i="6"/>
  <c r="AM224" i="6" s="1"/>
  <c r="AG224" i="6"/>
  <c r="AL223" i="6"/>
  <c r="AM223" i="6" s="1"/>
  <c r="AG223" i="6"/>
  <c r="AH223" i="6" s="1"/>
  <c r="AR222" i="6"/>
  <c r="AO222" i="6"/>
  <c r="AL222" i="6"/>
  <c r="AM222" i="6" s="1"/>
  <c r="AG222" i="6"/>
  <c r="AR221" i="6"/>
  <c r="AL221" i="6"/>
  <c r="AG221" i="6"/>
  <c r="AH221" i="6" s="1"/>
  <c r="AN220" i="6"/>
  <c r="AI220" i="6"/>
  <c r="AR219" i="6"/>
  <c r="AL219" i="6"/>
  <c r="AM219" i="6" s="1"/>
  <c r="AG219" i="6"/>
  <c r="AH219" i="6" s="1"/>
  <c r="AL218" i="6"/>
  <c r="AM218" i="6" s="1"/>
  <c r="AG218" i="6"/>
  <c r="AH218" i="6" s="1"/>
  <c r="AR217" i="6"/>
  <c r="AL217" i="6"/>
  <c r="AM217" i="6" s="1"/>
  <c r="AG217" i="6"/>
  <c r="AR216" i="6"/>
  <c r="AL216" i="6"/>
  <c r="AR215" i="6"/>
  <c r="AL215" i="6"/>
  <c r="AM215" i="6" s="1"/>
  <c r="AG215" i="6"/>
  <c r="AH215" i="6" s="1"/>
  <c r="AN214" i="6"/>
  <c r="AI214" i="6"/>
  <c r="AR213" i="6"/>
  <c r="AL213" i="6"/>
  <c r="AM213" i="6" s="1"/>
  <c r="AL212" i="6"/>
  <c r="AM212" i="6" s="1"/>
  <c r="AG212" i="6"/>
  <c r="AR211" i="6"/>
  <c r="AL211" i="6"/>
  <c r="AG211" i="6"/>
  <c r="AR210" i="6"/>
  <c r="AL210" i="6"/>
  <c r="AM210" i="6" s="1"/>
  <c r="AG210" i="6"/>
  <c r="AH210" i="6" s="1"/>
  <c r="AN209" i="6"/>
  <c r="AI209" i="6"/>
  <c r="AR208" i="6"/>
  <c r="AL208" i="6"/>
  <c r="AM208" i="6" s="1"/>
  <c r="AG208" i="6"/>
  <c r="AL207" i="6"/>
  <c r="AM207" i="6" s="1"/>
  <c r="AG207" i="6"/>
  <c r="AH207" i="6" s="1"/>
  <c r="AR206" i="6"/>
  <c r="AL206" i="6"/>
  <c r="AG206" i="6"/>
  <c r="AR205" i="6"/>
  <c r="AL205" i="6"/>
  <c r="AM205" i="6" s="1"/>
  <c r="AG205" i="6"/>
  <c r="AH205" i="6" s="1"/>
  <c r="AN204" i="6"/>
  <c r="AI204" i="6"/>
  <c r="AR203" i="6"/>
  <c r="AL203" i="6"/>
  <c r="AG203" i="6"/>
  <c r="AL202" i="6"/>
  <c r="AG202" i="6"/>
  <c r="AH202" i="6" s="1"/>
  <c r="AR201" i="6"/>
  <c r="AL201" i="6"/>
  <c r="AG201" i="6"/>
  <c r="AR200" i="6"/>
  <c r="AL200" i="6"/>
  <c r="AG200" i="6"/>
  <c r="AH200" i="6" s="1"/>
  <c r="AN199" i="6"/>
  <c r="AI199" i="6"/>
  <c r="AE198" i="6"/>
  <c r="AN195" i="6"/>
  <c r="AJ195" i="6"/>
  <c r="AI195" i="6"/>
  <c r="AE195" i="6"/>
  <c r="AE194" i="6"/>
  <c r="AR191" i="6"/>
  <c r="AL191" i="6"/>
  <c r="AM191" i="6" s="1"/>
  <c r="AG191" i="6"/>
  <c r="AL190" i="6"/>
  <c r="AM190" i="6" s="1"/>
  <c r="AG190" i="6"/>
  <c r="AR189" i="6"/>
  <c r="AL189" i="6"/>
  <c r="AG189" i="6"/>
  <c r="AH189" i="6" s="1"/>
  <c r="AR188" i="6"/>
  <c r="AL188" i="6"/>
  <c r="AM188" i="6" s="1"/>
  <c r="AG188" i="6"/>
  <c r="AN187" i="6"/>
  <c r="AI187" i="6"/>
  <c r="AR186" i="6"/>
  <c r="AL186" i="6"/>
  <c r="AM186" i="6" s="1"/>
  <c r="AG186" i="6"/>
  <c r="AL185" i="6"/>
  <c r="AM185" i="6" s="1"/>
  <c r="AR184" i="6"/>
  <c r="AL184" i="6"/>
  <c r="AG184" i="6"/>
  <c r="AH184" i="6" s="1"/>
  <c r="AR183" i="6"/>
  <c r="AL183" i="6"/>
  <c r="AM183" i="6" s="1"/>
  <c r="AG183" i="6"/>
  <c r="AN182" i="6"/>
  <c r="AI182" i="6"/>
  <c r="AR181" i="6"/>
  <c r="AL181" i="6"/>
  <c r="AM181" i="6" s="1"/>
  <c r="AG181" i="6"/>
  <c r="AL180" i="6"/>
  <c r="AM180" i="6" s="1"/>
  <c r="AG180" i="6"/>
  <c r="AR179" i="6"/>
  <c r="AL179" i="6"/>
  <c r="AM179" i="6" s="1"/>
  <c r="AG179" i="6"/>
  <c r="AH179" i="6" s="1"/>
  <c r="AR178" i="6"/>
  <c r="AL178" i="6"/>
  <c r="AM178" i="6" s="1"/>
  <c r="AR177" i="6"/>
  <c r="AL177" i="6"/>
  <c r="AG177" i="6"/>
  <c r="AH177" i="6" s="1"/>
  <c r="AN176" i="6"/>
  <c r="AI176" i="6"/>
  <c r="AR170" i="6"/>
  <c r="AL170" i="6"/>
  <c r="AG170" i="6"/>
  <c r="AH170" i="6" s="1"/>
  <c r="AL169" i="6"/>
  <c r="AM169" i="6" s="1"/>
  <c r="AG169" i="6"/>
  <c r="AH169" i="6" s="1"/>
  <c r="AR168" i="6"/>
  <c r="AL168" i="6"/>
  <c r="AM168" i="6" s="1"/>
  <c r="AG168" i="6"/>
  <c r="AR167" i="6"/>
  <c r="AL167" i="6"/>
  <c r="AG167" i="6"/>
  <c r="AH167" i="6" s="1"/>
  <c r="AN166" i="6"/>
  <c r="AI166" i="6"/>
  <c r="AR165" i="6"/>
  <c r="AL165" i="6"/>
  <c r="AM165" i="6" s="1"/>
  <c r="AG165" i="6"/>
  <c r="AR164" i="6"/>
  <c r="AL164" i="6"/>
  <c r="AM164" i="6" s="1"/>
  <c r="AG164" i="6"/>
  <c r="AR163" i="6"/>
  <c r="AL163" i="6"/>
  <c r="AG163" i="6"/>
  <c r="AH163" i="6" s="1"/>
  <c r="AR162" i="6"/>
  <c r="AL162" i="6"/>
  <c r="AM162" i="6" s="1"/>
  <c r="AG162" i="6"/>
  <c r="AH162" i="6" s="1"/>
  <c r="AN161" i="6"/>
  <c r="AI161" i="6"/>
  <c r="AR160" i="6"/>
  <c r="AL160" i="6"/>
  <c r="AM160" i="6" s="1"/>
  <c r="AR159" i="6"/>
  <c r="AL159" i="6"/>
  <c r="AM159" i="6" s="1"/>
  <c r="AG159" i="6"/>
  <c r="AR158" i="6"/>
  <c r="AL158" i="6"/>
  <c r="AM158" i="6" s="1"/>
  <c r="AR157" i="6"/>
  <c r="AL157" i="6"/>
  <c r="AG157" i="6"/>
  <c r="AN156" i="6"/>
  <c r="AI156" i="6"/>
  <c r="AR155" i="6"/>
  <c r="AL155" i="6"/>
  <c r="AM155" i="6" s="1"/>
  <c r="AG155" i="6"/>
  <c r="AR154" i="6"/>
  <c r="AL154" i="6"/>
  <c r="AG154" i="6"/>
  <c r="AH154" i="6" s="1"/>
  <c r="AR153" i="6"/>
  <c r="AL153" i="6"/>
  <c r="AM153" i="6" s="1"/>
  <c r="AG153" i="6"/>
  <c r="AR152" i="6"/>
  <c r="AL152" i="6"/>
  <c r="AG152" i="6"/>
  <c r="AH152" i="6" s="1"/>
  <c r="AN151" i="6"/>
  <c r="AI151" i="6"/>
  <c r="AR150" i="6"/>
  <c r="AL150" i="6"/>
  <c r="AM150" i="6" s="1"/>
  <c r="AG150" i="6"/>
  <c r="AH150" i="6" s="1"/>
  <c r="AR149" i="6"/>
  <c r="AL149" i="6"/>
  <c r="AM149" i="6" s="1"/>
  <c r="AG149" i="6"/>
  <c r="AR148" i="6"/>
  <c r="AL148" i="6"/>
  <c r="AM148" i="6" s="1"/>
  <c r="AG148" i="6"/>
  <c r="AH148" i="6" s="1"/>
  <c r="AR147" i="6"/>
  <c r="AL147" i="6"/>
  <c r="AN146" i="6"/>
  <c r="AI146" i="6"/>
  <c r="AR145" i="6"/>
  <c r="AG145" i="6"/>
  <c r="AH145" i="6" s="1"/>
  <c r="AR144" i="6"/>
  <c r="AL144" i="6"/>
  <c r="AM144" i="6" s="1"/>
  <c r="AG144" i="6"/>
  <c r="AR143" i="6"/>
  <c r="AG143" i="6"/>
  <c r="AH143" i="6" s="1"/>
  <c r="AR142" i="6"/>
  <c r="AL142" i="6"/>
  <c r="AM142" i="6" s="1"/>
  <c r="AG142" i="6"/>
  <c r="AN141" i="6"/>
  <c r="AI141" i="6"/>
  <c r="AR140" i="6"/>
  <c r="AL140" i="6"/>
  <c r="AM140" i="6" s="1"/>
  <c r="AR139" i="6"/>
  <c r="AL139" i="6"/>
  <c r="AM139" i="6" s="1"/>
  <c r="AG139" i="6"/>
  <c r="AH139" i="6" s="1"/>
  <c r="AR138" i="6"/>
  <c r="AL138" i="6"/>
  <c r="AM138" i="6" s="1"/>
  <c r="AR137" i="6"/>
  <c r="AL137" i="6"/>
  <c r="AM137" i="6" s="1"/>
  <c r="AG137" i="6"/>
  <c r="AN136" i="6"/>
  <c r="AI136" i="6"/>
  <c r="AR135" i="6"/>
  <c r="AL135" i="6"/>
  <c r="AM135" i="6" s="1"/>
  <c r="AG135" i="6"/>
  <c r="AR134" i="6"/>
  <c r="AL134" i="6"/>
  <c r="AM134" i="6" s="1"/>
  <c r="AG134" i="6"/>
  <c r="AR133" i="6"/>
  <c r="AL133" i="6"/>
  <c r="AM133" i="6" s="1"/>
  <c r="AG133" i="6"/>
  <c r="AR132" i="6"/>
  <c r="AL132" i="6"/>
  <c r="AM132" i="6" s="1"/>
  <c r="AG132" i="6"/>
  <c r="AH132" i="6" s="1"/>
  <c r="AN131" i="6"/>
  <c r="AI131" i="6"/>
  <c r="AR130" i="6"/>
  <c r="AL130" i="6"/>
  <c r="AM130" i="6" s="1"/>
  <c r="AG130" i="6"/>
  <c r="AR129" i="6"/>
  <c r="AL129" i="6"/>
  <c r="AM129" i="6" s="1"/>
  <c r="AR128" i="6"/>
  <c r="AL128" i="6"/>
  <c r="AM128" i="6" s="1"/>
  <c r="AG128" i="6"/>
  <c r="AH128" i="6" s="1"/>
  <c r="AR127" i="6"/>
  <c r="AL127" i="6"/>
  <c r="AN126" i="6"/>
  <c r="AI126" i="6"/>
  <c r="AR125" i="6"/>
  <c r="AL125" i="6"/>
  <c r="AM125" i="6" s="1"/>
  <c r="AG125" i="6"/>
  <c r="AH125" i="6" s="1"/>
  <c r="AR124" i="6"/>
  <c r="AL124" i="6"/>
  <c r="AM124" i="6" s="1"/>
  <c r="AR123" i="6"/>
  <c r="AL123" i="6"/>
  <c r="AM123" i="6" s="1"/>
  <c r="AG123" i="6"/>
  <c r="AR122" i="6"/>
  <c r="AL122" i="6"/>
  <c r="AM122" i="6" s="1"/>
  <c r="AN121" i="6"/>
  <c r="AI121" i="6"/>
  <c r="AR120" i="6"/>
  <c r="AL120" i="6"/>
  <c r="AM120" i="6" s="1"/>
  <c r="AR119" i="6"/>
  <c r="AL119" i="6"/>
  <c r="AM119" i="6" s="1"/>
  <c r="AG119" i="6"/>
  <c r="AR118" i="6"/>
  <c r="AL118" i="6"/>
  <c r="AM118" i="6" s="1"/>
  <c r="AR117" i="6"/>
  <c r="AL117" i="6"/>
  <c r="AM117" i="6" s="1"/>
  <c r="AG117" i="6"/>
  <c r="AH117" i="6" s="1"/>
  <c r="AN116" i="6"/>
  <c r="AI116" i="6"/>
  <c r="AR115" i="6"/>
  <c r="AL115" i="6"/>
  <c r="AM115" i="6" s="1"/>
  <c r="AR114" i="6"/>
  <c r="AL114" i="6"/>
  <c r="AM114" i="6" s="1"/>
  <c r="AG114" i="6"/>
  <c r="AH114" i="6" s="1"/>
  <c r="AR113" i="6"/>
  <c r="AL113" i="6"/>
  <c r="AM113" i="6" s="1"/>
  <c r="AR112" i="6"/>
  <c r="AL112" i="6"/>
  <c r="AM112" i="6" s="1"/>
  <c r="AG112" i="6"/>
  <c r="AN111" i="6"/>
  <c r="AI111" i="6"/>
  <c r="AR110" i="6"/>
  <c r="AL110" i="6"/>
  <c r="AM110" i="6" s="1"/>
  <c r="AG110" i="6"/>
  <c r="AH110" i="6" s="1"/>
  <c r="AR109" i="6"/>
  <c r="AL109" i="6"/>
  <c r="AM109" i="6" s="1"/>
  <c r="AR108" i="6"/>
  <c r="AL108" i="6"/>
  <c r="AM108" i="6" s="1"/>
  <c r="AG108" i="6"/>
  <c r="AR107" i="6"/>
  <c r="AL107" i="6"/>
  <c r="AN106" i="6"/>
  <c r="AI106" i="6"/>
  <c r="AR100" i="6"/>
  <c r="AL100" i="6"/>
  <c r="AG100" i="6"/>
  <c r="AL99" i="6"/>
  <c r="AM99" i="6" s="1"/>
  <c r="AR98" i="6"/>
  <c r="AL98" i="6"/>
  <c r="AG98" i="6"/>
  <c r="AR97" i="6"/>
  <c r="AL97" i="6"/>
  <c r="AM97" i="6" s="1"/>
  <c r="AG97" i="6"/>
  <c r="AR96" i="6"/>
  <c r="AL96" i="6"/>
  <c r="AM96" i="6" s="1"/>
  <c r="AG96" i="6"/>
  <c r="AN95" i="6"/>
  <c r="AI95" i="6"/>
  <c r="AR94" i="6"/>
  <c r="AL94" i="6"/>
  <c r="AM94" i="6" s="1"/>
  <c r="AG94" i="6"/>
  <c r="AR93" i="6"/>
  <c r="AL93" i="6"/>
  <c r="AM93" i="6" s="1"/>
  <c r="AR92" i="6"/>
  <c r="AL92" i="6"/>
  <c r="AG92" i="6"/>
  <c r="AR91" i="6"/>
  <c r="AL91" i="6"/>
  <c r="AN90" i="6"/>
  <c r="AI90" i="6"/>
  <c r="AN89" i="6"/>
  <c r="AI89" i="6"/>
  <c r="AN88" i="6"/>
  <c r="AJ88" i="6"/>
  <c r="AI88" i="6"/>
  <c r="AN87" i="6"/>
  <c r="AI87" i="6"/>
  <c r="AN86" i="6"/>
  <c r="AJ86" i="6"/>
  <c r="AI86" i="6"/>
  <c r="AE86" i="6"/>
  <c r="AN85" i="6"/>
  <c r="AI85" i="6"/>
  <c r="AL76" i="6"/>
  <c r="AL75" i="6"/>
  <c r="AL74" i="6"/>
  <c r="AL72" i="6"/>
  <c r="AG72" i="6"/>
  <c r="AL71" i="6"/>
  <c r="AG71" i="6"/>
  <c r="AM69" i="6"/>
  <c r="AM66" i="6" s="1"/>
  <c r="AL69" i="6"/>
  <c r="AH69" i="6"/>
  <c r="AQ68" i="6"/>
  <c r="AL68" i="6"/>
  <c r="AN68" i="6" s="1"/>
  <c r="AG68" i="6"/>
  <c r="AI68" i="6" s="1"/>
  <c r="AQ67" i="6"/>
  <c r="AL67" i="6"/>
  <c r="AL65" i="6"/>
  <c r="AG65" i="6"/>
  <c r="AL64" i="6"/>
  <c r="AG64" i="6"/>
  <c r="AL63" i="6"/>
  <c r="AG63" i="6"/>
  <c r="AR57" i="6"/>
  <c r="AL57" i="6"/>
  <c r="AM57" i="6" s="1"/>
  <c r="AG57" i="6"/>
  <c r="AR56" i="6"/>
  <c r="AL56" i="6"/>
  <c r="AG56" i="6"/>
  <c r="AH56" i="6" s="1"/>
  <c r="AN55" i="6"/>
  <c r="AI55" i="6"/>
  <c r="AR54" i="6"/>
  <c r="AR50" i="6" s="1"/>
  <c r="AL54" i="6"/>
  <c r="AG54" i="6"/>
  <c r="AH54" i="6" s="1"/>
  <c r="AR53" i="6"/>
  <c r="AL53" i="6"/>
  <c r="AG53" i="6"/>
  <c r="AR52" i="6"/>
  <c r="AL52" i="6"/>
  <c r="AM52" i="6" s="1"/>
  <c r="AG52" i="6"/>
  <c r="AN51" i="6"/>
  <c r="AI51" i="6"/>
  <c r="AN50" i="6"/>
  <c r="AI50" i="6"/>
  <c r="AN49" i="6"/>
  <c r="AI49" i="6"/>
  <c r="AN48" i="6"/>
  <c r="AI48" i="6"/>
  <c r="AN46" i="6"/>
  <c r="AL46" i="6"/>
  <c r="AI46" i="6"/>
  <c r="AG46" i="6"/>
  <c r="AN45" i="6"/>
  <c r="AL45" i="6"/>
  <c r="AI45" i="6"/>
  <c r="AN44" i="6"/>
  <c r="AL44" i="6"/>
  <c r="AI44" i="6"/>
  <c r="AG44" i="6"/>
  <c r="AR42" i="6"/>
  <c r="AL42" i="6"/>
  <c r="AM42" i="6" s="1"/>
  <c r="AR41" i="6"/>
  <c r="AL41" i="6"/>
  <c r="AM41" i="6" s="1"/>
  <c r="AG41" i="6"/>
  <c r="AR40" i="6"/>
  <c r="AL40" i="6"/>
  <c r="AN39" i="6"/>
  <c r="AI39" i="6"/>
  <c r="AL38" i="6"/>
  <c r="AG38" i="6"/>
  <c r="AL37" i="6"/>
  <c r="AG37" i="6"/>
  <c r="AL36" i="6"/>
  <c r="AG36" i="6"/>
  <c r="AN35" i="6"/>
  <c r="AR34" i="6"/>
  <c r="AL34" i="6"/>
  <c r="AM34" i="6" s="1"/>
  <c r="AG34" i="6"/>
  <c r="AH34" i="6" s="1"/>
  <c r="AR33" i="6"/>
  <c r="AL33" i="6"/>
  <c r="AM33" i="6" s="1"/>
  <c r="AG33" i="6"/>
  <c r="AR32" i="6"/>
  <c r="AL32" i="6"/>
  <c r="AN31" i="6"/>
  <c r="AI31" i="6"/>
  <c r="AN25" i="6"/>
  <c r="AL30" i="6"/>
  <c r="AI25" i="6"/>
  <c r="AN24" i="6"/>
  <c r="AL29" i="6"/>
  <c r="AI24" i="6"/>
  <c r="AN23" i="6"/>
  <c r="AL28" i="6"/>
  <c r="AI23" i="6"/>
  <c r="AG28" i="6"/>
  <c r="V373" i="6"/>
  <c r="V372" i="6"/>
  <c r="V371" i="6"/>
  <c r="V369" i="6"/>
  <c r="V368" i="6"/>
  <c r="V366" i="6"/>
  <c r="V365" i="6"/>
  <c r="V364" i="6"/>
  <c r="V362" i="6"/>
  <c r="V360" i="6"/>
  <c r="V359" i="6"/>
  <c r="V358" i="6"/>
  <c r="V356" i="6"/>
  <c r="V355" i="6"/>
  <c r="V354" i="6"/>
  <c r="V352" i="6"/>
  <c r="V351" i="6"/>
  <c r="V350" i="6"/>
  <c r="V348" i="6"/>
  <c r="V347" i="6"/>
  <c r="V346" i="6"/>
  <c r="V344" i="6"/>
  <c r="AJ344" i="6" s="1"/>
  <c r="V343" i="6"/>
  <c r="AJ343" i="6" s="1"/>
  <c r="V342" i="6"/>
  <c r="AJ342" i="6" s="1"/>
  <c r="V340" i="6"/>
  <c r="V339" i="6"/>
  <c r="V338" i="6"/>
  <c r="V336" i="6"/>
  <c r="V335" i="6"/>
  <c r="V334" i="6"/>
  <c r="V328" i="6"/>
  <c r="V327" i="6"/>
  <c r="V326" i="6"/>
  <c r="V324" i="6"/>
  <c r="V323" i="6"/>
  <c r="V322" i="6"/>
  <c r="V320" i="6"/>
  <c r="V319" i="6"/>
  <c r="V318" i="6"/>
  <c r="V317" i="6"/>
  <c r="V315" i="6"/>
  <c r="V314" i="6"/>
  <c r="V313" i="6"/>
  <c r="V305" i="6"/>
  <c r="V304" i="6"/>
  <c r="V303" i="6"/>
  <c r="V302" i="6"/>
  <c r="V300" i="6"/>
  <c r="V299" i="6"/>
  <c r="V298" i="6"/>
  <c r="V297" i="6"/>
  <c r="V296" i="6"/>
  <c r="V294" i="6"/>
  <c r="V293" i="6"/>
  <c r="V292" i="6"/>
  <c r="V291" i="6"/>
  <c r="V289" i="6"/>
  <c r="V288" i="6"/>
  <c r="V287" i="6"/>
  <c r="V286" i="6"/>
  <c r="V284" i="6"/>
  <c r="V283" i="6"/>
  <c r="V282" i="6"/>
  <c r="V281" i="6"/>
  <c r="V279" i="6"/>
  <c r="V278" i="6"/>
  <c r="V277" i="6"/>
  <c r="V276" i="6"/>
  <c r="V274" i="6"/>
  <c r="V273" i="6"/>
  <c r="V272" i="6"/>
  <c r="V271" i="6"/>
  <c r="V269" i="6"/>
  <c r="AJ269" i="6" s="1"/>
  <c r="V268" i="6"/>
  <c r="AJ268" i="6" s="1"/>
  <c r="V267" i="6"/>
  <c r="AJ267" i="6" s="1"/>
  <c r="V266" i="6"/>
  <c r="AJ266" i="6" s="1"/>
  <c r="V264" i="6"/>
  <c r="V263" i="6"/>
  <c r="V262" i="6"/>
  <c r="V261" i="6"/>
  <c r="V259" i="6"/>
  <c r="V258" i="6"/>
  <c r="V257" i="6"/>
  <c r="V256" i="6"/>
  <c r="V254" i="6"/>
  <c r="V253" i="6"/>
  <c r="V252" i="6"/>
  <c r="V251" i="6"/>
  <c r="V249" i="6"/>
  <c r="V248" i="6"/>
  <c r="V247" i="6"/>
  <c r="V246" i="6"/>
  <c r="V244" i="6"/>
  <c r="V243" i="6"/>
  <c r="V242" i="6"/>
  <c r="V241" i="6"/>
  <c r="V239" i="6"/>
  <c r="V238" i="6"/>
  <c r="V237" i="6"/>
  <c r="V236" i="6"/>
  <c r="V234" i="6"/>
  <c r="V233" i="6"/>
  <c r="V232" i="6"/>
  <c r="V231" i="6"/>
  <c r="V229" i="6"/>
  <c r="V228" i="6"/>
  <c r="V227" i="6"/>
  <c r="V226" i="6"/>
  <c r="V224" i="6"/>
  <c r="V223" i="6"/>
  <c r="V222" i="6"/>
  <c r="V221" i="6"/>
  <c r="V219" i="6"/>
  <c r="V218" i="6"/>
  <c r="V217" i="6"/>
  <c r="V216" i="6"/>
  <c r="V215" i="6"/>
  <c r="V213" i="6"/>
  <c r="V212" i="6"/>
  <c r="V211" i="6"/>
  <c r="V210" i="6"/>
  <c r="V208" i="6"/>
  <c r="V207" i="6"/>
  <c r="V206" i="6"/>
  <c r="V205" i="6"/>
  <c r="V203" i="6"/>
  <c r="V202" i="6"/>
  <c r="V201" i="6"/>
  <c r="V200" i="6"/>
  <c r="V191" i="6"/>
  <c r="V190" i="6"/>
  <c r="V189" i="6"/>
  <c r="V188" i="6"/>
  <c r="V186" i="6"/>
  <c r="V185" i="6"/>
  <c r="V184" i="6"/>
  <c r="V183" i="6"/>
  <c r="V181" i="6"/>
  <c r="V180" i="6"/>
  <c r="V179" i="6"/>
  <c r="V178" i="6"/>
  <c r="V177" i="6"/>
  <c r="V170" i="6"/>
  <c r="V169" i="6"/>
  <c r="V168" i="6"/>
  <c r="V167" i="6"/>
  <c r="V165" i="6"/>
  <c r="V164" i="6"/>
  <c r="V163" i="6"/>
  <c r="V162" i="6"/>
  <c r="V160" i="6"/>
  <c r="V159" i="6"/>
  <c r="V158" i="6"/>
  <c r="V157" i="6"/>
  <c r="V155" i="6"/>
  <c r="V154" i="6"/>
  <c r="V153" i="6"/>
  <c r="V152" i="6"/>
  <c r="V150" i="6"/>
  <c r="V149" i="6"/>
  <c r="V148" i="6"/>
  <c r="V147" i="6"/>
  <c r="V145" i="6"/>
  <c r="V144" i="6"/>
  <c r="V143" i="6"/>
  <c r="V142" i="6"/>
  <c r="V140" i="6"/>
  <c r="V139" i="6"/>
  <c r="V138" i="6"/>
  <c r="V137" i="6"/>
  <c r="V135" i="6"/>
  <c r="V134" i="6"/>
  <c r="V133" i="6"/>
  <c r="V132" i="6"/>
  <c r="V130" i="6"/>
  <c r="V129" i="6"/>
  <c r="V128" i="6"/>
  <c r="V127" i="6"/>
  <c r="V125" i="6"/>
  <c r="V124" i="6"/>
  <c r="V123" i="6"/>
  <c r="V122" i="6"/>
  <c r="V120" i="6"/>
  <c r="V119" i="6"/>
  <c r="V118" i="6"/>
  <c r="V117" i="6"/>
  <c r="V115" i="6"/>
  <c r="V114" i="6"/>
  <c r="V113" i="6"/>
  <c r="V112" i="6"/>
  <c r="V110" i="6"/>
  <c r="V109" i="6"/>
  <c r="V108" i="6"/>
  <c r="V107" i="6"/>
  <c r="V100" i="6"/>
  <c r="V99" i="6"/>
  <c r="V98" i="6"/>
  <c r="V97" i="6"/>
  <c r="V96" i="6"/>
  <c r="V94" i="6"/>
  <c r="V93" i="6"/>
  <c r="V92" i="6"/>
  <c r="V91" i="6"/>
  <c r="V75" i="6"/>
  <c r="V74" i="6"/>
  <c r="V72" i="6"/>
  <c r="V71" i="6"/>
  <c r="V69" i="6"/>
  <c r="V68" i="6"/>
  <c r="V67" i="6"/>
  <c r="V65" i="6"/>
  <c r="V64" i="6"/>
  <c r="V63" i="6"/>
  <c r="V57" i="6"/>
  <c r="V56" i="6"/>
  <c r="V54" i="6"/>
  <c r="V50" i="6" s="1"/>
  <c r="V53" i="6"/>
  <c r="V52" i="6"/>
  <c r="V46" i="6"/>
  <c r="V45" i="6"/>
  <c r="V44" i="6"/>
  <c r="V42" i="6"/>
  <c r="V41" i="6"/>
  <c r="V40" i="6"/>
  <c r="V38" i="6"/>
  <c r="V37" i="6"/>
  <c r="V36" i="6"/>
  <c r="V34" i="6"/>
  <c r="V33" i="6"/>
  <c r="V32" i="6"/>
  <c r="V29" i="6"/>
  <c r="V30" i="6"/>
  <c r="V28" i="6"/>
  <c r="Q373" i="6"/>
  <c r="Q372" i="6"/>
  <c r="Q371" i="6"/>
  <c r="Q369" i="6"/>
  <c r="Q368" i="6"/>
  <c r="Q366" i="6"/>
  <c r="Q365" i="6"/>
  <c r="Q364" i="6"/>
  <c r="AA364" i="6" s="1"/>
  <c r="Q362" i="6"/>
  <c r="Q360" i="6"/>
  <c r="Q359" i="6"/>
  <c r="Q358" i="6"/>
  <c r="AA358" i="6" s="1"/>
  <c r="Q356" i="6"/>
  <c r="Q355" i="6"/>
  <c r="Q354" i="6"/>
  <c r="Q352" i="6"/>
  <c r="AA352" i="6" s="1"/>
  <c r="Q351" i="6"/>
  <c r="Q350" i="6"/>
  <c r="Q348" i="6"/>
  <c r="Q347" i="6"/>
  <c r="AA347" i="6" s="1"/>
  <c r="Q346" i="6"/>
  <c r="Q344" i="6"/>
  <c r="Q343" i="6"/>
  <c r="Q342" i="6"/>
  <c r="AA342" i="6" s="1"/>
  <c r="Q340" i="6"/>
  <c r="Q339" i="6"/>
  <c r="Q338" i="6"/>
  <c r="Q336" i="6"/>
  <c r="AA336" i="6" s="1"/>
  <c r="Q335" i="6"/>
  <c r="Q334" i="6"/>
  <c r="Q328" i="6"/>
  <c r="Q327" i="6"/>
  <c r="Q326" i="6"/>
  <c r="AA326" i="6" s="1"/>
  <c r="Q324" i="6"/>
  <c r="Q323" i="6"/>
  <c r="Q322" i="6"/>
  <c r="Q320" i="6"/>
  <c r="AA320" i="6" s="1"/>
  <c r="Q319" i="6"/>
  <c r="Q318" i="6"/>
  <c r="Q317" i="6"/>
  <c r="Q315" i="6"/>
  <c r="AA315" i="6" s="1"/>
  <c r="Q314" i="6"/>
  <c r="Q313" i="6"/>
  <c r="Q305" i="6"/>
  <c r="Q304" i="6"/>
  <c r="AA304" i="6" s="1"/>
  <c r="Q303" i="6"/>
  <c r="Q302" i="6"/>
  <c r="Q300" i="6"/>
  <c r="Q299" i="6"/>
  <c r="AA299" i="6" s="1"/>
  <c r="Q298" i="6"/>
  <c r="Q297" i="6"/>
  <c r="Q296" i="6"/>
  <c r="Q294" i="6"/>
  <c r="AA294" i="6" s="1"/>
  <c r="Q293" i="6"/>
  <c r="Q292" i="6"/>
  <c r="Q291" i="6"/>
  <c r="Q289" i="6"/>
  <c r="AA289" i="6" s="1"/>
  <c r="Q288" i="6"/>
  <c r="Q287" i="6"/>
  <c r="Q286" i="6"/>
  <c r="Q284" i="6"/>
  <c r="AA284" i="6" s="1"/>
  <c r="Q283" i="6"/>
  <c r="Q282" i="6"/>
  <c r="Q281" i="6"/>
  <c r="Q279" i="6"/>
  <c r="AA279" i="6" s="1"/>
  <c r="Q278" i="6"/>
  <c r="Q277" i="6"/>
  <c r="Q276" i="6"/>
  <c r="Q274" i="6"/>
  <c r="AA274" i="6" s="1"/>
  <c r="Q273" i="6"/>
  <c r="Q272" i="6"/>
  <c r="Q271" i="6"/>
  <c r="Q269" i="6"/>
  <c r="AA269" i="6" s="1"/>
  <c r="Q268" i="6"/>
  <c r="Q267" i="6"/>
  <c r="Q266" i="6"/>
  <c r="Q264" i="6"/>
  <c r="AA264" i="6" s="1"/>
  <c r="Q263" i="6"/>
  <c r="Q262" i="6"/>
  <c r="Q261" i="6"/>
  <c r="Q259" i="6"/>
  <c r="AA259" i="6" s="1"/>
  <c r="Q258" i="6"/>
  <c r="Q257" i="6"/>
  <c r="Q256" i="6"/>
  <c r="Q254" i="6"/>
  <c r="AA254" i="6" s="1"/>
  <c r="Q253" i="6"/>
  <c r="Q252" i="6"/>
  <c r="Q251" i="6"/>
  <c r="Q249" i="6"/>
  <c r="AA249" i="6" s="1"/>
  <c r="Q248" i="6"/>
  <c r="Q247" i="6"/>
  <c r="Q246" i="6"/>
  <c r="Q244" i="6"/>
  <c r="AA244" i="6" s="1"/>
  <c r="Q243" i="6"/>
  <c r="Q242" i="6"/>
  <c r="Q241" i="6"/>
  <c r="Q239" i="6"/>
  <c r="AA239" i="6" s="1"/>
  <c r="Q238" i="6"/>
  <c r="Q237" i="6"/>
  <c r="Q236" i="6"/>
  <c r="Q234" i="6"/>
  <c r="AA234" i="6" s="1"/>
  <c r="Q233" i="6"/>
  <c r="Q232" i="6"/>
  <c r="Q231" i="6"/>
  <c r="Q229" i="6"/>
  <c r="AA229" i="6" s="1"/>
  <c r="Q228" i="6"/>
  <c r="Q227" i="6"/>
  <c r="Q226" i="6"/>
  <c r="Q224" i="6"/>
  <c r="AA224" i="6" s="1"/>
  <c r="Q223" i="6"/>
  <c r="Q222" i="6"/>
  <c r="Q221" i="6"/>
  <c r="Q219" i="6"/>
  <c r="AA219" i="6" s="1"/>
  <c r="Q218" i="6"/>
  <c r="Q217" i="6"/>
  <c r="Q216" i="6"/>
  <c r="Q215" i="6"/>
  <c r="AA215" i="6" s="1"/>
  <c r="Q213" i="6"/>
  <c r="Q212" i="6"/>
  <c r="Q211" i="6"/>
  <c r="Q210" i="6"/>
  <c r="AA210" i="6" s="1"/>
  <c r="Q208" i="6"/>
  <c r="Q207" i="6"/>
  <c r="Q206" i="6"/>
  <c r="Q205" i="6"/>
  <c r="AA205" i="6" s="1"/>
  <c r="Q203" i="6"/>
  <c r="Q202" i="6"/>
  <c r="Q201" i="6"/>
  <c r="Q200" i="6"/>
  <c r="AA200" i="6" s="1"/>
  <c r="Q191" i="6"/>
  <c r="Q190" i="6"/>
  <c r="Q189" i="6"/>
  <c r="Q188" i="6"/>
  <c r="AA188" i="6" s="1"/>
  <c r="Q186" i="6"/>
  <c r="Q185" i="6"/>
  <c r="Q184" i="6"/>
  <c r="Q183" i="6"/>
  <c r="AA183" i="6" s="1"/>
  <c r="Q181" i="6"/>
  <c r="Q180" i="6"/>
  <c r="Q179" i="6"/>
  <c r="Q178" i="6"/>
  <c r="AA178" i="6" s="1"/>
  <c r="Q177" i="6"/>
  <c r="Q170" i="6"/>
  <c r="Q169" i="6"/>
  <c r="Q168" i="6"/>
  <c r="Q167" i="6"/>
  <c r="Q165" i="6"/>
  <c r="Q164" i="6"/>
  <c r="Q163" i="6"/>
  <c r="Q162" i="6"/>
  <c r="Q160" i="6"/>
  <c r="Q159" i="6"/>
  <c r="Q158" i="6"/>
  <c r="Q157" i="6"/>
  <c r="Q155" i="6"/>
  <c r="Q154" i="6"/>
  <c r="Q153" i="6"/>
  <c r="Q152" i="6"/>
  <c r="Q150" i="6"/>
  <c r="Q149" i="6"/>
  <c r="Q148" i="6"/>
  <c r="Q147" i="6"/>
  <c r="Q145" i="6"/>
  <c r="Q144" i="6"/>
  <c r="AA144" i="6" s="1"/>
  <c r="Q143" i="6"/>
  <c r="Q142" i="6"/>
  <c r="Q140" i="6"/>
  <c r="Q139" i="6"/>
  <c r="AA139" i="6" s="1"/>
  <c r="Q138" i="6"/>
  <c r="Q137" i="6"/>
  <c r="Q135" i="6"/>
  <c r="Q134" i="6"/>
  <c r="AA134" i="6" s="1"/>
  <c r="Q133" i="6"/>
  <c r="Q132" i="6"/>
  <c r="Q130" i="6"/>
  <c r="Q129" i="6"/>
  <c r="AA129" i="6" s="1"/>
  <c r="Q128" i="6"/>
  <c r="Q127" i="6"/>
  <c r="Q125" i="6"/>
  <c r="Q124" i="6"/>
  <c r="AA124" i="6" s="1"/>
  <c r="Q123" i="6"/>
  <c r="Q122" i="6"/>
  <c r="Q120" i="6"/>
  <c r="Q119" i="6"/>
  <c r="AA119" i="6" s="1"/>
  <c r="Q118" i="6"/>
  <c r="Q117" i="6"/>
  <c r="Q115" i="6"/>
  <c r="Q114" i="6"/>
  <c r="AA114" i="6" s="1"/>
  <c r="Q113" i="6"/>
  <c r="Q112" i="6"/>
  <c r="Q110" i="6"/>
  <c r="Q109" i="6"/>
  <c r="AA109" i="6" s="1"/>
  <c r="Q108" i="6"/>
  <c r="Q107" i="6"/>
  <c r="Q100" i="6"/>
  <c r="Q99" i="6"/>
  <c r="Q98" i="6"/>
  <c r="Q97" i="6"/>
  <c r="Q96" i="6"/>
  <c r="Q94" i="6"/>
  <c r="Q93" i="6"/>
  <c r="Q92" i="6"/>
  <c r="Q91" i="6"/>
  <c r="M373" i="6"/>
  <c r="M372" i="6"/>
  <c r="M371" i="6"/>
  <c r="M368" i="6"/>
  <c r="M366" i="6"/>
  <c r="M365" i="6"/>
  <c r="M364" i="6"/>
  <c r="M362" i="6"/>
  <c r="M361" i="6" s="1"/>
  <c r="M360" i="6"/>
  <c r="M359" i="6"/>
  <c r="M358" i="6"/>
  <c r="M356" i="6"/>
  <c r="M355" i="6"/>
  <c r="M354" i="6"/>
  <c r="M352" i="6"/>
  <c r="M351" i="6"/>
  <c r="M350" i="6"/>
  <c r="M348" i="6"/>
  <c r="M347" i="6"/>
  <c r="M346" i="6"/>
  <c r="M344" i="6"/>
  <c r="M343" i="6"/>
  <c r="M342" i="6"/>
  <c r="M340" i="6"/>
  <c r="M339" i="6"/>
  <c r="M338" i="6"/>
  <c r="M336" i="6"/>
  <c r="M335" i="6"/>
  <c r="M334" i="6"/>
  <c r="M328" i="6"/>
  <c r="M327" i="6"/>
  <c r="M326" i="6"/>
  <c r="M324" i="6"/>
  <c r="M323" i="6"/>
  <c r="M322" i="6"/>
  <c r="M320" i="6"/>
  <c r="M319" i="6"/>
  <c r="M318" i="6"/>
  <c r="M317" i="6"/>
  <c r="M315" i="6"/>
  <c r="M314" i="6"/>
  <c r="M313" i="6"/>
  <c r="M305" i="6"/>
  <c r="M304" i="6"/>
  <c r="M303" i="6"/>
  <c r="M302" i="6"/>
  <c r="M300" i="6"/>
  <c r="M299" i="6"/>
  <c r="M298" i="6"/>
  <c r="M297" i="6"/>
  <c r="M296" i="6"/>
  <c r="M294" i="6"/>
  <c r="M293" i="6"/>
  <c r="M292" i="6"/>
  <c r="M291" i="6"/>
  <c r="M289" i="6"/>
  <c r="M288" i="6"/>
  <c r="M287" i="6"/>
  <c r="M286" i="6"/>
  <c r="M284" i="6"/>
  <c r="M283" i="6"/>
  <c r="M282" i="6"/>
  <c r="M281" i="6"/>
  <c r="M279" i="6"/>
  <c r="M278" i="6"/>
  <c r="M277" i="6"/>
  <c r="M276" i="6"/>
  <c r="M274" i="6"/>
  <c r="M273" i="6"/>
  <c r="M272" i="6"/>
  <c r="M271" i="6"/>
  <c r="M269" i="6"/>
  <c r="M268" i="6"/>
  <c r="M267" i="6"/>
  <c r="M266" i="6"/>
  <c r="M264" i="6"/>
  <c r="M263" i="6"/>
  <c r="M262" i="6"/>
  <c r="M261" i="6"/>
  <c r="M259" i="6"/>
  <c r="M258" i="6"/>
  <c r="M257" i="6"/>
  <c r="M256" i="6"/>
  <c r="M254" i="6"/>
  <c r="M253" i="6"/>
  <c r="M252" i="6"/>
  <c r="M251" i="6"/>
  <c r="M249" i="6"/>
  <c r="M248" i="6"/>
  <c r="M247" i="6"/>
  <c r="M246" i="6"/>
  <c r="M244" i="6"/>
  <c r="M243" i="6"/>
  <c r="M242" i="6"/>
  <c r="M241" i="6"/>
  <c r="M239" i="6"/>
  <c r="M238" i="6"/>
  <c r="M237" i="6"/>
  <c r="M236" i="6"/>
  <c r="M234" i="6"/>
  <c r="M233" i="6"/>
  <c r="M232" i="6"/>
  <c r="M231" i="6"/>
  <c r="M229" i="6"/>
  <c r="M228" i="6"/>
  <c r="M227" i="6"/>
  <c r="M226" i="6"/>
  <c r="M224" i="6"/>
  <c r="M223" i="6"/>
  <c r="M222" i="6"/>
  <c r="M221" i="6"/>
  <c r="M219" i="6"/>
  <c r="M218" i="6"/>
  <c r="M217" i="6"/>
  <c r="M216" i="6"/>
  <c r="M215" i="6"/>
  <c r="M213" i="6"/>
  <c r="M212" i="6"/>
  <c r="M211" i="6"/>
  <c r="M210" i="6"/>
  <c r="M208" i="6"/>
  <c r="M207" i="6"/>
  <c r="M206" i="6"/>
  <c r="M205" i="6"/>
  <c r="M203" i="6"/>
  <c r="M202" i="6"/>
  <c r="M201" i="6"/>
  <c r="M200" i="6"/>
  <c r="M191" i="6"/>
  <c r="M190" i="6"/>
  <c r="M189" i="6"/>
  <c r="M188" i="6"/>
  <c r="M186" i="6"/>
  <c r="M185" i="6"/>
  <c r="M184" i="6"/>
  <c r="M183" i="6"/>
  <c r="M181" i="6"/>
  <c r="M180" i="6"/>
  <c r="M179" i="6"/>
  <c r="M178" i="6"/>
  <c r="M177" i="6"/>
  <c r="M170" i="6"/>
  <c r="M169" i="6"/>
  <c r="M168" i="6"/>
  <c r="M167" i="6"/>
  <c r="M165" i="6"/>
  <c r="M164" i="6"/>
  <c r="M163" i="6"/>
  <c r="M162" i="6"/>
  <c r="M160" i="6"/>
  <c r="M159" i="6"/>
  <c r="M158" i="6"/>
  <c r="M157" i="6"/>
  <c r="M155" i="6"/>
  <c r="M154" i="6"/>
  <c r="M153" i="6"/>
  <c r="M152" i="6"/>
  <c r="M150" i="6"/>
  <c r="M149" i="6"/>
  <c r="M148" i="6"/>
  <c r="M147" i="6"/>
  <c r="M145" i="6"/>
  <c r="M144" i="6"/>
  <c r="M143" i="6"/>
  <c r="M142" i="6"/>
  <c r="M140" i="6"/>
  <c r="M139" i="6"/>
  <c r="M138" i="6"/>
  <c r="M137" i="6"/>
  <c r="M135" i="6"/>
  <c r="M134" i="6"/>
  <c r="M133" i="6"/>
  <c r="M132" i="6"/>
  <c r="M130" i="6"/>
  <c r="M129" i="6"/>
  <c r="M128" i="6"/>
  <c r="M127" i="6"/>
  <c r="M125" i="6"/>
  <c r="M124" i="6"/>
  <c r="M123" i="6"/>
  <c r="M122" i="6"/>
  <c r="M120" i="6"/>
  <c r="M119" i="6"/>
  <c r="M118" i="6"/>
  <c r="M117" i="6"/>
  <c r="M115" i="6"/>
  <c r="M114" i="6"/>
  <c r="M113" i="6"/>
  <c r="M112" i="6"/>
  <c r="M110" i="6"/>
  <c r="M109" i="6"/>
  <c r="M108" i="6"/>
  <c r="M107" i="6"/>
  <c r="M100" i="6"/>
  <c r="M99" i="6"/>
  <c r="M98" i="6"/>
  <c r="M97" i="6"/>
  <c r="M96" i="6"/>
  <c r="M94" i="6"/>
  <c r="M93" i="6"/>
  <c r="M92" i="6"/>
  <c r="M91" i="6"/>
  <c r="M76" i="6"/>
  <c r="M75" i="6"/>
  <c r="M74" i="6"/>
  <c r="M72" i="6"/>
  <c r="M71" i="6"/>
  <c r="M69" i="6"/>
  <c r="M68" i="6"/>
  <c r="M67" i="6"/>
  <c r="M65" i="6"/>
  <c r="M64" i="6"/>
  <c r="M63" i="6"/>
  <c r="M57" i="6"/>
  <c r="M56" i="6"/>
  <c r="M54" i="6"/>
  <c r="M50" i="6" s="1"/>
  <c r="M53" i="6"/>
  <c r="M52" i="6"/>
  <c r="M46" i="6"/>
  <c r="M45" i="6"/>
  <c r="M44" i="6"/>
  <c r="M42" i="6"/>
  <c r="M41" i="6"/>
  <c r="M40" i="6"/>
  <c r="M38" i="6"/>
  <c r="M37" i="6"/>
  <c r="M36" i="6"/>
  <c r="M34" i="6"/>
  <c r="M33" i="6"/>
  <c r="M32" i="6"/>
  <c r="M30" i="6"/>
  <c r="M29" i="6"/>
  <c r="AA93" i="6" l="1"/>
  <c r="AA98" i="6"/>
  <c r="AA108" i="6"/>
  <c r="AA113" i="6"/>
  <c r="AA118" i="6"/>
  <c r="AA123" i="6"/>
  <c r="AA128" i="6"/>
  <c r="AA133" i="6"/>
  <c r="AA138" i="6"/>
  <c r="AA143" i="6"/>
  <c r="AA148" i="6"/>
  <c r="AA153" i="6"/>
  <c r="AA158" i="6"/>
  <c r="AA163" i="6"/>
  <c r="AA168" i="6"/>
  <c r="AA94" i="6"/>
  <c r="AA99" i="6"/>
  <c r="AJ21" i="6"/>
  <c r="AJ19" i="6"/>
  <c r="AJ20" i="6"/>
  <c r="AO61" i="6"/>
  <c r="AM86" i="6"/>
  <c r="M61" i="6"/>
  <c r="AR209" i="6"/>
  <c r="AL25" i="6"/>
  <c r="AL61" i="6"/>
  <c r="V25" i="6"/>
  <c r="V60" i="6"/>
  <c r="M59" i="6"/>
  <c r="AL60" i="6"/>
  <c r="M24" i="6"/>
  <c r="M60" i="6"/>
  <c r="V23" i="6"/>
  <c r="V48" i="6"/>
  <c r="V59" i="6"/>
  <c r="AL59" i="6"/>
  <c r="AL24" i="6"/>
  <c r="AL23" i="6"/>
  <c r="AO32" i="6"/>
  <c r="AO23" i="6" s="1"/>
  <c r="AE23" i="6"/>
  <c r="AE19" i="6" s="1"/>
  <c r="AO59" i="6"/>
  <c r="M25" i="6"/>
  <c r="AO60" i="6"/>
  <c r="V24" i="6"/>
  <c r="AO29" i="6"/>
  <c r="AO24" i="6" s="1"/>
  <c r="AE24" i="6"/>
  <c r="AE20" i="6" s="1"/>
  <c r="AH32" i="6"/>
  <c r="AO30" i="6"/>
  <c r="AO25" i="6" s="1"/>
  <c r="AO21" i="6" s="1"/>
  <c r="AE25" i="6"/>
  <c r="AE21" i="6" s="1"/>
  <c r="AO49" i="6"/>
  <c r="AO48" i="6"/>
  <c r="M49" i="6"/>
  <c r="V49" i="6"/>
  <c r="M48" i="6"/>
  <c r="AR31" i="6"/>
  <c r="AP112" i="6"/>
  <c r="AP155" i="6"/>
  <c r="AA149" i="6"/>
  <c r="AA154" i="6"/>
  <c r="AA159" i="6"/>
  <c r="AA164" i="6"/>
  <c r="AA169" i="6"/>
  <c r="AA179" i="6"/>
  <c r="AA184" i="6"/>
  <c r="AA189" i="6"/>
  <c r="AA201" i="6"/>
  <c r="AA206" i="6"/>
  <c r="AA211" i="6"/>
  <c r="AA216" i="6"/>
  <c r="AA221" i="6"/>
  <c r="AA226" i="6"/>
  <c r="AA231" i="6"/>
  <c r="AA236" i="6"/>
  <c r="AA241" i="6"/>
  <c r="AA246" i="6"/>
  <c r="AA251" i="6"/>
  <c r="AA256" i="6"/>
  <c r="AA261" i="6"/>
  <c r="AA266" i="6"/>
  <c r="AA271" i="6"/>
  <c r="AA276" i="6"/>
  <c r="AA281" i="6"/>
  <c r="AA286" i="6"/>
  <c r="AA291" i="6"/>
  <c r="AA296" i="6"/>
  <c r="AA300" i="6"/>
  <c r="AA305" i="6"/>
  <c r="AA317" i="6"/>
  <c r="AA322" i="6"/>
  <c r="AA327" i="6"/>
  <c r="AA338" i="6"/>
  <c r="AA343" i="6"/>
  <c r="AA348" i="6"/>
  <c r="AA354" i="6"/>
  <c r="AA359" i="6"/>
  <c r="AA365" i="6"/>
  <c r="AA371" i="6"/>
  <c r="AR204" i="6"/>
  <c r="AR195" i="6"/>
  <c r="AN198" i="6"/>
  <c r="AN82" i="6" s="1"/>
  <c r="AR373" i="6"/>
  <c r="AR225" i="6"/>
  <c r="AR275" i="6"/>
  <c r="AN197" i="6"/>
  <c r="AI196" i="6"/>
  <c r="AI197" i="6"/>
  <c r="AI198" i="6"/>
  <c r="AI82" i="6" s="1"/>
  <c r="AL316" i="6"/>
  <c r="AR349" i="6"/>
  <c r="AR353" i="6"/>
  <c r="AG30" i="6"/>
  <c r="AP30" i="6" s="1"/>
  <c r="AL48" i="6"/>
  <c r="AR48" i="6"/>
  <c r="AI83" i="6"/>
  <c r="AR85" i="6"/>
  <c r="AR89" i="6"/>
  <c r="AR86" i="6"/>
  <c r="AR106" i="6"/>
  <c r="AR166" i="6"/>
  <c r="AR182" i="6"/>
  <c r="AN194" i="6"/>
  <c r="AA92" i="6"/>
  <c r="AA97" i="6"/>
  <c r="AA107" i="6"/>
  <c r="AA112" i="6"/>
  <c r="AA117" i="6"/>
  <c r="AA122" i="6"/>
  <c r="AA127" i="6"/>
  <c r="AA132" i="6"/>
  <c r="AA137" i="6"/>
  <c r="AA142" i="6"/>
  <c r="AA147" i="6"/>
  <c r="AA152" i="6"/>
  <c r="AA157" i="6"/>
  <c r="AA162" i="6"/>
  <c r="AA167" i="6"/>
  <c r="AA177" i="6"/>
  <c r="AA181" i="6"/>
  <c r="AA186" i="6"/>
  <c r="AA191" i="6"/>
  <c r="AA203" i="6"/>
  <c r="AA208" i="6"/>
  <c r="AA218" i="6"/>
  <c r="AA223" i="6"/>
  <c r="AA228" i="6"/>
  <c r="AA233" i="6"/>
  <c r="AA238" i="6"/>
  <c r="AA243" i="6"/>
  <c r="AA248" i="6"/>
  <c r="AA253" i="6"/>
  <c r="AA258" i="6"/>
  <c r="AA263" i="6"/>
  <c r="AA268" i="6"/>
  <c r="AM44" i="6"/>
  <c r="AN43" i="6"/>
  <c r="AQ125" i="6"/>
  <c r="AR146" i="6"/>
  <c r="AR156" i="6"/>
  <c r="AP164" i="6"/>
  <c r="AR176" i="6"/>
  <c r="AR341" i="6"/>
  <c r="AR116" i="6"/>
  <c r="AR187" i="6"/>
  <c r="AA273" i="6"/>
  <c r="AA278" i="6"/>
  <c r="AA283" i="6"/>
  <c r="AA288" i="6"/>
  <c r="AA293" i="6"/>
  <c r="AA298" i="6"/>
  <c r="AA303" i="6"/>
  <c r="AA314" i="6"/>
  <c r="AA319" i="6"/>
  <c r="AA324" i="6"/>
  <c r="AA335" i="6"/>
  <c r="AA340" i="6"/>
  <c r="AA346" i="6"/>
  <c r="AA351" i="6"/>
  <c r="AA356" i="6"/>
  <c r="AA362" i="6"/>
  <c r="AA368" i="6"/>
  <c r="AA373" i="6"/>
  <c r="AM37" i="6"/>
  <c r="AR44" i="6"/>
  <c r="AR220" i="6"/>
  <c r="AR230" i="6"/>
  <c r="AR235" i="6"/>
  <c r="AR240" i="6"/>
  <c r="AR255" i="6"/>
  <c r="AR260" i="6"/>
  <c r="AR214" i="6"/>
  <c r="AN27" i="6"/>
  <c r="AN69" i="6"/>
  <c r="AR141" i="6"/>
  <c r="AA91" i="6"/>
  <c r="AA96" i="6"/>
  <c r="AA100" i="6"/>
  <c r="AA110" i="6"/>
  <c r="AA115" i="6"/>
  <c r="AA120" i="6"/>
  <c r="AA125" i="6"/>
  <c r="AA130" i="6"/>
  <c r="AA135" i="6"/>
  <c r="AA140" i="6"/>
  <c r="AA145" i="6"/>
  <c r="AA150" i="6"/>
  <c r="AA155" i="6"/>
  <c r="AA160" i="6"/>
  <c r="AA165" i="6"/>
  <c r="AA170" i="6"/>
  <c r="AA180" i="6"/>
  <c r="AA185" i="6"/>
  <c r="AA190" i="6"/>
  <c r="AA202" i="6"/>
  <c r="AA207" i="6"/>
  <c r="AA212" i="6"/>
  <c r="AA217" i="6"/>
  <c r="AA222" i="6"/>
  <c r="AA227" i="6"/>
  <c r="AA232" i="6"/>
  <c r="AA237" i="6"/>
  <c r="AA242" i="6"/>
  <c r="AA247" i="6"/>
  <c r="AA252" i="6"/>
  <c r="AA257" i="6"/>
  <c r="AA262" i="6"/>
  <c r="AA267" i="6"/>
  <c r="AA272" i="6"/>
  <c r="AA277" i="6"/>
  <c r="AA282" i="6"/>
  <c r="AA287" i="6"/>
  <c r="AA292" i="6"/>
  <c r="AA297" i="6"/>
  <c r="AA302" i="6"/>
  <c r="AA313" i="6"/>
  <c r="AA318" i="6"/>
  <c r="AA323" i="6"/>
  <c r="AA328" i="6"/>
  <c r="AA334" i="6"/>
  <c r="AA339" i="6"/>
  <c r="AA344" i="6"/>
  <c r="AA350" i="6"/>
  <c r="AA355" i="6"/>
  <c r="AA360" i="6"/>
  <c r="AA366" i="6"/>
  <c r="AA372" i="6"/>
  <c r="AH28" i="6"/>
  <c r="AR36" i="6"/>
  <c r="AR37" i="6"/>
  <c r="AR38" i="6"/>
  <c r="AL49" i="6"/>
  <c r="AK49" i="6" s="1"/>
  <c r="AR55" i="6"/>
  <c r="AQ69" i="6"/>
  <c r="AQ66" i="6" s="1"/>
  <c r="AN83" i="6"/>
  <c r="AP92" i="6"/>
  <c r="AR88" i="6"/>
  <c r="AR95" i="6"/>
  <c r="AR131" i="6"/>
  <c r="AP186" i="6"/>
  <c r="AR282" i="6"/>
  <c r="AR283" i="6"/>
  <c r="AM291" i="6"/>
  <c r="AN290" i="6"/>
  <c r="AR301" i="6"/>
  <c r="AM38" i="6"/>
  <c r="AR45" i="6"/>
  <c r="AR46" i="6"/>
  <c r="AR51" i="6"/>
  <c r="AP65" i="6"/>
  <c r="AP165" i="6"/>
  <c r="AM282" i="6"/>
  <c r="AM283" i="6"/>
  <c r="AM28" i="6"/>
  <c r="AR199" i="6"/>
  <c r="AR291" i="6"/>
  <c r="AH294" i="6"/>
  <c r="AM45" i="6"/>
  <c r="AM46" i="6"/>
  <c r="AP123" i="6"/>
  <c r="AP242" i="6"/>
  <c r="AR292" i="6"/>
  <c r="AR293" i="6"/>
  <c r="AN370" i="6"/>
  <c r="AR39" i="6"/>
  <c r="AI47" i="6"/>
  <c r="AM292" i="6"/>
  <c r="AP183" i="6"/>
  <c r="AI370" i="6"/>
  <c r="AQ114" i="6"/>
  <c r="AR245" i="6"/>
  <c r="AR250" i="6"/>
  <c r="AR265" i="6"/>
  <c r="AR270" i="6"/>
  <c r="AI280" i="6"/>
  <c r="AR295" i="6"/>
  <c r="AM345" i="6"/>
  <c r="AR372" i="6"/>
  <c r="AI194" i="6"/>
  <c r="AI27" i="6"/>
  <c r="AL267" i="6"/>
  <c r="AM267" i="6" s="1"/>
  <c r="AJ196" i="6"/>
  <c r="AO267" i="6"/>
  <c r="AL344" i="6"/>
  <c r="AM344" i="6" s="1"/>
  <c r="AO344" i="6"/>
  <c r="AO268" i="6"/>
  <c r="AL268" i="6"/>
  <c r="AM268" i="6" s="1"/>
  <c r="AO269" i="6"/>
  <c r="AL269" i="6"/>
  <c r="AM269" i="6" s="1"/>
  <c r="AJ198" i="6"/>
  <c r="AO342" i="6"/>
  <c r="AL342" i="6"/>
  <c r="AP342" i="6" s="1"/>
  <c r="AO266" i="6"/>
  <c r="AL266" i="6"/>
  <c r="AL194" i="6" s="1"/>
  <c r="AJ194" i="6"/>
  <c r="AO343" i="6"/>
  <c r="AL343" i="6"/>
  <c r="AM343" i="6" s="1"/>
  <c r="AR28" i="6"/>
  <c r="AH37" i="6"/>
  <c r="AH44" i="6"/>
  <c r="AG49" i="6"/>
  <c r="AF49" i="6" s="1"/>
  <c r="AH66" i="6"/>
  <c r="AR87" i="6"/>
  <c r="AR121" i="6"/>
  <c r="AR136" i="6"/>
  <c r="AP232" i="6"/>
  <c r="AG270" i="6"/>
  <c r="AP274" i="6"/>
  <c r="AN280" i="6"/>
  <c r="AM294" i="6"/>
  <c r="AP305" i="6"/>
  <c r="AN319" i="6"/>
  <c r="AM319" i="6" s="1"/>
  <c r="AP347" i="6"/>
  <c r="AR357" i="6"/>
  <c r="AP96" i="6"/>
  <c r="AP224" i="6"/>
  <c r="AP239" i="6"/>
  <c r="AP257" i="6"/>
  <c r="AH283" i="6"/>
  <c r="AH291" i="6"/>
  <c r="AN79" i="6"/>
  <c r="AP336" i="6"/>
  <c r="AQ336" i="6" s="1"/>
  <c r="AP360" i="6"/>
  <c r="AQ360" i="6" s="1"/>
  <c r="AM371" i="6"/>
  <c r="AM372" i="6"/>
  <c r="AM373" i="6"/>
  <c r="AI35" i="6"/>
  <c r="AI43" i="6"/>
  <c r="AN47" i="6"/>
  <c r="AL131" i="6"/>
  <c r="AR151" i="6"/>
  <c r="AP352" i="6"/>
  <c r="AQ352" i="6" s="1"/>
  <c r="AR29" i="6"/>
  <c r="AR30" i="6"/>
  <c r="AL39" i="6"/>
  <c r="AL51" i="6"/>
  <c r="AR90" i="6"/>
  <c r="AR111" i="6"/>
  <c r="AR126" i="6"/>
  <c r="AL156" i="6"/>
  <c r="AH186" i="6"/>
  <c r="AQ186" i="6" s="1"/>
  <c r="AR285" i="6"/>
  <c r="AR294" i="6"/>
  <c r="AR337" i="6"/>
  <c r="AR345" i="6"/>
  <c r="AR371" i="6"/>
  <c r="AL370" i="6"/>
  <c r="AP350" i="6"/>
  <c r="AL345" i="6"/>
  <c r="AP339" i="6"/>
  <c r="AQ335" i="6"/>
  <c r="AN321" i="6"/>
  <c r="AM318" i="6"/>
  <c r="AM309" i="6" s="1"/>
  <c r="AL309" i="6"/>
  <c r="AP303" i="6"/>
  <c r="AP286" i="6"/>
  <c r="AP289" i="6"/>
  <c r="AM275" i="6"/>
  <c r="AP277" i="6"/>
  <c r="AP262" i="6"/>
  <c r="AP259" i="6"/>
  <c r="AP252" i="6"/>
  <c r="AP247" i="6"/>
  <c r="AP249" i="6"/>
  <c r="AP237" i="6"/>
  <c r="AQ219" i="6"/>
  <c r="AP212" i="6"/>
  <c r="AQ212" i="6" s="1"/>
  <c r="AP188" i="6"/>
  <c r="AP190" i="6"/>
  <c r="AQ190" i="6" s="1"/>
  <c r="AP191" i="6"/>
  <c r="AP185" i="6"/>
  <c r="AQ185" i="6" s="1"/>
  <c r="AP180" i="6"/>
  <c r="AQ180" i="6" s="1"/>
  <c r="AP181" i="6"/>
  <c r="AP178" i="6"/>
  <c r="AP168" i="6"/>
  <c r="AQ162" i="6"/>
  <c r="AP157" i="6"/>
  <c r="AP159" i="6"/>
  <c r="AM157" i="6"/>
  <c r="AM156" i="6" s="1"/>
  <c r="AP153" i="6"/>
  <c r="AQ139" i="6"/>
  <c r="AP134" i="6"/>
  <c r="AM131" i="6"/>
  <c r="AP130" i="6"/>
  <c r="AM116" i="6"/>
  <c r="AP119" i="6"/>
  <c r="AP108" i="6"/>
  <c r="AL90" i="6"/>
  <c r="AP94" i="6"/>
  <c r="AR68" i="6"/>
  <c r="AP63" i="6"/>
  <c r="AM40" i="6"/>
  <c r="AM39" i="6" s="1"/>
  <c r="AP41" i="6"/>
  <c r="AP38" i="6"/>
  <c r="AP33" i="6"/>
  <c r="AG250" i="6"/>
  <c r="AG230" i="6"/>
  <c r="AG220" i="6"/>
  <c r="AP210" i="6"/>
  <c r="AH130" i="6"/>
  <c r="AQ130" i="6" s="1"/>
  <c r="AH38" i="6"/>
  <c r="AH33" i="6"/>
  <c r="AH31" i="6" s="1"/>
  <c r="AP334" i="6"/>
  <c r="AG309" i="6"/>
  <c r="AI318" i="6"/>
  <c r="AI309" i="6" s="1"/>
  <c r="AI79" i="6" s="1"/>
  <c r="AH317" i="6"/>
  <c r="AG288" i="6"/>
  <c r="AP288" i="6" s="1"/>
  <c r="AQ288" i="6" s="1"/>
  <c r="AH286" i="6"/>
  <c r="AG279" i="6"/>
  <c r="AP279" i="6" s="1"/>
  <c r="AP272" i="6"/>
  <c r="AG260" i="6"/>
  <c r="AE197" i="6"/>
  <c r="AG240" i="6"/>
  <c r="AH212" i="6"/>
  <c r="AP205" i="6"/>
  <c r="AP207" i="6"/>
  <c r="AQ207" i="6" s="1"/>
  <c r="AH191" i="6"/>
  <c r="AQ191" i="6" s="1"/>
  <c r="AE87" i="6"/>
  <c r="AG176" i="6"/>
  <c r="AE88" i="6"/>
  <c r="AH181" i="6"/>
  <c r="AQ181" i="6" s="1"/>
  <c r="AG166" i="6"/>
  <c r="AH153" i="6"/>
  <c r="AQ153" i="6" s="1"/>
  <c r="AP150" i="6"/>
  <c r="AH123" i="6"/>
  <c r="AQ123" i="6" s="1"/>
  <c r="AH112" i="6"/>
  <c r="AQ112" i="6" s="1"/>
  <c r="AG48" i="6"/>
  <c r="AF48" i="6" s="1"/>
  <c r="AG31" i="6"/>
  <c r="AQ34" i="6"/>
  <c r="AL27" i="6"/>
  <c r="AP46" i="6"/>
  <c r="AH46" i="6"/>
  <c r="AM29" i="6"/>
  <c r="AM30" i="6"/>
  <c r="AG35" i="6"/>
  <c r="AP36" i="6"/>
  <c r="AH36" i="6"/>
  <c r="AL43" i="6"/>
  <c r="AL31" i="6"/>
  <c r="AM32" i="6"/>
  <c r="AH50" i="6"/>
  <c r="AL35" i="6"/>
  <c r="AM36" i="6"/>
  <c r="AG29" i="6"/>
  <c r="AG24" i="6" s="1"/>
  <c r="AH41" i="6"/>
  <c r="AQ41" i="6" s="1"/>
  <c r="AG45" i="6"/>
  <c r="AG43" i="6" s="1"/>
  <c r="AR49" i="6"/>
  <c r="AM53" i="6"/>
  <c r="AG55" i="6"/>
  <c r="AI64" i="6"/>
  <c r="AP71" i="6"/>
  <c r="AI71" i="6"/>
  <c r="AH71" i="6" s="1"/>
  <c r="AG70" i="6"/>
  <c r="AP97" i="6"/>
  <c r="AG95" i="6"/>
  <c r="AH97" i="6"/>
  <c r="AG86" i="6"/>
  <c r="AP98" i="6"/>
  <c r="AM100" i="6"/>
  <c r="AQ110" i="6"/>
  <c r="AM111" i="6"/>
  <c r="AP28" i="6"/>
  <c r="AP32" i="6"/>
  <c r="AP34" i="6"/>
  <c r="AP44" i="6"/>
  <c r="AK48" i="6"/>
  <c r="AH53" i="6"/>
  <c r="AP53" i="6"/>
  <c r="AL50" i="6"/>
  <c r="AM54" i="6"/>
  <c r="AM50" i="6" s="1"/>
  <c r="AN63" i="6"/>
  <c r="AL62" i="6"/>
  <c r="AI65" i="6"/>
  <c r="AL66" i="6"/>
  <c r="AN67" i="6"/>
  <c r="AN71" i="6"/>
  <c r="AM71" i="6" s="1"/>
  <c r="AL70" i="6"/>
  <c r="AN74" i="6"/>
  <c r="AM74" i="6" s="1"/>
  <c r="AL73" i="6"/>
  <c r="AN76" i="6"/>
  <c r="AM76" i="6" s="1"/>
  <c r="AM98" i="6"/>
  <c r="AL95" i="6"/>
  <c r="AP37" i="6"/>
  <c r="AP52" i="6"/>
  <c r="AM56" i="6"/>
  <c r="AQ56" i="6" s="1"/>
  <c r="AL55" i="6"/>
  <c r="AP57" i="6"/>
  <c r="AH57" i="6"/>
  <c r="AQ57" i="6" s="1"/>
  <c r="AN64" i="6"/>
  <c r="AP72" i="6"/>
  <c r="AI72" i="6"/>
  <c r="AH72" i="6" s="1"/>
  <c r="AM127" i="6"/>
  <c r="AM126" i="6" s="1"/>
  <c r="AL126" i="6"/>
  <c r="AL85" i="6"/>
  <c r="AQ132" i="6"/>
  <c r="AG40" i="6"/>
  <c r="AG23" i="6" s="1"/>
  <c r="AG42" i="6"/>
  <c r="AG51" i="6"/>
  <c r="AH52" i="6"/>
  <c r="AG50" i="6"/>
  <c r="AP54" i="6"/>
  <c r="AP50" i="6" s="1"/>
  <c r="AP56" i="6"/>
  <c r="AI63" i="6"/>
  <c r="AG62" i="6"/>
  <c r="AP64" i="6"/>
  <c r="AN65" i="6"/>
  <c r="AG67" i="6"/>
  <c r="AP68" i="6"/>
  <c r="AN72" i="6"/>
  <c r="AM72" i="6" s="1"/>
  <c r="AN75" i="6"/>
  <c r="AM75" i="6" s="1"/>
  <c r="AP99" i="6"/>
  <c r="AH99" i="6"/>
  <c r="AQ99" i="6" s="1"/>
  <c r="AH100" i="6"/>
  <c r="AP100" i="6"/>
  <c r="AG74" i="6"/>
  <c r="AG75" i="6"/>
  <c r="AG60" i="6" s="1"/>
  <c r="AG76" i="6"/>
  <c r="AE85" i="6"/>
  <c r="AJ85" i="6"/>
  <c r="AL86" i="6"/>
  <c r="AE89" i="6"/>
  <c r="AE82" i="6" s="1"/>
  <c r="AJ89" i="6"/>
  <c r="AH92" i="6"/>
  <c r="AH94" i="6"/>
  <c r="AO86" i="6"/>
  <c r="AH98" i="6"/>
  <c r="AG109" i="6"/>
  <c r="AG115" i="6"/>
  <c r="AP117" i="6"/>
  <c r="AL121" i="6"/>
  <c r="AP128" i="6"/>
  <c r="AH134" i="6"/>
  <c r="AQ134" i="6" s="1"/>
  <c r="AG138" i="6"/>
  <c r="AL143" i="6"/>
  <c r="AH144" i="6"/>
  <c r="AQ144" i="6" s="1"/>
  <c r="AP144" i="6"/>
  <c r="AQ148" i="6"/>
  <c r="AP149" i="6"/>
  <c r="AH149" i="6"/>
  <c r="AQ149" i="6" s="1"/>
  <c r="AL166" i="6"/>
  <c r="AM167" i="6"/>
  <c r="AQ167" i="6" s="1"/>
  <c r="AL176" i="6"/>
  <c r="AM177" i="6"/>
  <c r="AM176" i="6" s="1"/>
  <c r="AL182" i="6"/>
  <c r="AM184" i="6"/>
  <c r="AQ184" i="6" s="1"/>
  <c r="AM211" i="6"/>
  <c r="AM209" i="6" s="1"/>
  <c r="AL209" i="6"/>
  <c r="AM107" i="6"/>
  <c r="AM106" i="6" s="1"/>
  <c r="AL106" i="6"/>
  <c r="AP114" i="6"/>
  <c r="AQ117" i="6"/>
  <c r="AM121" i="6"/>
  <c r="AP125" i="6"/>
  <c r="AG127" i="6"/>
  <c r="AQ128" i="6"/>
  <c r="AH133" i="6"/>
  <c r="AQ133" i="6" s="1"/>
  <c r="AP133" i="6"/>
  <c r="AL136" i="6"/>
  <c r="AM136" i="6"/>
  <c r="AG140" i="6"/>
  <c r="AG147" i="6"/>
  <c r="AM170" i="6"/>
  <c r="AQ170" i="6" s="1"/>
  <c r="AP170" i="6"/>
  <c r="AQ179" i="6"/>
  <c r="AH201" i="6"/>
  <c r="AG199" i="6"/>
  <c r="AP201" i="6"/>
  <c r="AP203" i="6"/>
  <c r="AH203" i="6"/>
  <c r="AJ87" i="6"/>
  <c r="AL88" i="6"/>
  <c r="AM91" i="6"/>
  <c r="AM92" i="6"/>
  <c r="AG118" i="6"/>
  <c r="AH119" i="6"/>
  <c r="AQ119" i="6" s="1"/>
  <c r="AG122" i="6"/>
  <c r="AG129" i="6"/>
  <c r="AP132" i="6"/>
  <c r="AH135" i="6"/>
  <c r="AQ135" i="6" s="1"/>
  <c r="AP135" i="6"/>
  <c r="AP137" i="6"/>
  <c r="AH142" i="6"/>
  <c r="AP142" i="6"/>
  <c r="AG141" i="6"/>
  <c r="AL145" i="6"/>
  <c r="AM145" i="6" s="1"/>
  <c r="AQ145" i="6" s="1"/>
  <c r="AM163" i="6"/>
  <c r="AQ163" i="6" s="1"/>
  <c r="AP163" i="6"/>
  <c r="AL161" i="6"/>
  <c r="AL187" i="6"/>
  <c r="AM189" i="6"/>
  <c r="AQ189" i="6" s="1"/>
  <c r="AH206" i="6"/>
  <c r="AG204" i="6"/>
  <c r="AP206" i="6"/>
  <c r="AP208" i="6"/>
  <c r="AH208" i="6"/>
  <c r="AQ208" i="6" s="1"/>
  <c r="AQ215" i="6"/>
  <c r="AG91" i="6"/>
  <c r="AG93" i="6"/>
  <c r="AH96" i="6"/>
  <c r="AG107" i="6"/>
  <c r="AH108" i="6"/>
  <c r="AQ108" i="6" s="1"/>
  <c r="AP110" i="6"/>
  <c r="AL111" i="6"/>
  <c r="AG113" i="6"/>
  <c r="AL116" i="6"/>
  <c r="AG120" i="6"/>
  <c r="AG124" i="6"/>
  <c r="AG131" i="6"/>
  <c r="AH137" i="6"/>
  <c r="AP139" i="6"/>
  <c r="AM147" i="6"/>
  <c r="AM146" i="6" s="1"/>
  <c r="AL146" i="6"/>
  <c r="AP148" i="6"/>
  <c r="AM152" i="6"/>
  <c r="AL151" i="6"/>
  <c r="AP152" i="6"/>
  <c r="AM154" i="6"/>
  <c r="AM88" i="6" s="1"/>
  <c r="AP154" i="6"/>
  <c r="AM206" i="6"/>
  <c r="AM204" i="6" s="1"/>
  <c r="AL204" i="6"/>
  <c r="AH211" i="6"/>
  <c r="AP211" i="6"/>
  <c r="AM216" i="6"/>
  <c r="AM195" i="6" s="1"/>
  <c r="AL195" i="6"/>
  <c r="AG151" i="6"/>
  <c r="AH157" i="6"/>
  <c r="AH159" i="6"/>
  <c r="AQ159" i="6" s="1"/>
  <c r="AR161" i="6"/>
  <c r="AE196" i="6"/>
  <c r="AJ197" i="6"/>
  <c r="AP217" i="6"/>
  <c r="AH217" i="6"/>
  <c r="AQ217" i="6" s="1"/>
  <c r="AP219" i="6"/>
  <c r="AP221" i="6"/>
  <c r="AM226" i="6"/>
  <c r="AL227" i="6"/>
  <c r="AM227" i="6" s="1"/>
  <c r="AP234" i="6"/>
  <c r="AP244" i="6"/>
  <c r="AP254" i="6"/>
  <c r="AP264" i="6"/>
  <c r="AP162" i="6"/>
  <c r="AG161" i="6"/>
  <c r="AG182" i="6"/>
  <c r="AG187" i="6"/>
  <c r="AL199" i="6"/>
  <c r="AP200" i="6"/>
  <c r="AP202" i="6"/>
  <c r="AQ205" i="6"/>
  <c r="AQ210" i="6"/>
  <c r="AG216" i="6"/>
  <c r="AG214" i="6" s="1"/>
  <c r="AO195" i="6"/>
  <c r="AG229" i="6"/>
  <c r="AQ150" i="6"/>
  <c r="AP167" i="6"/>
  <c r="AP169" i="6"/>
  <c r="AQ169" i="6" s="1"/>
  <c r="AP177" i="6"/>
  <c r="AP179" i="6"/>
  <c r="AP184" i="6"/>
  <c r="AP189" i="6"/>
  <c r="AL214" i="6"/>
  <c r="AP223" i="6"/>
  <c r="AQ223" i="6" s="1"/>
  <c r="AL230" i="6"/>
  <c r="AM231" i="6"/>
  <c r="AM230" i="6" s="1"/>
  <c r="AL240" i="6"/>
  <c r="AM241" i="6"/>
  <c r="AM240" i="6" s="1"/>
  <c r="AL250" i="6"/>
  <c r="AM251" i="6"/>
  <c r="AM250" i="6" s="1"/>
  <c r="AL260" i="6"/>
  <c r="AM261" i="6"/>
  <c r="AM260" i="6" s="1"/>
  <c r="AL270" i="6"/>
  <c r="AM271" i="6"/>
  <c r="AH155" i="6"/>
  <c r="AQ155" i="6" s="1"/>
  <c r="AG158" i="6"/>
  <c r="AG160" i="6"/>
  <c r="AH164" i="6"/>
  <c r="AH165" i="6"/>
  <c r="AQ165" i="6" s="1"/>
  <c r="AH168" i="6"/>
  <c r="AQ168" i="6" s="1"/>
  <c r="AH178" i="6"/>
  <c r="AQ178" i="6" s="1"/>
  <c r="AH180" i="6"/>
  <c r="AH183" i="6"/>
  <c r="AH185" i="6"/>
  <c r="AH188" i="6"/>
  <c r="AH190" i="6"/>
  <c r="AM200" i="6"/>
  <c r="AM201" i="6"/>
  <c r="AM202" i="6"/>
  <c r="AM203" i="6"/>
  <c r="AG213" i="6"/>
  <c r="AG209" i="6" s="1"/>
  <c r="AP215" i="6"/>
  <c r="AP218" i="6"/>
  <c r="AQ218" i="6" s="1"/>
  <c r="AM221" i="6"/>
  <c r="AM220" i="6" s="1"/>
  <c r="AL220" i="6"/>
  <c r="AP222" i="6"/>
  <c r="AH222" i="6"/>
  <c r="AQ222" i="6" s="1"/>
  <c r="AO221" i="6"/>
  <c r="AO223" i="6"/>
  <c r="AH224" i="6"/>
  <c r="AQ224" i="6" s="1"/>
  <c r="AH227" i="6"/>
  <c r="AH234" i="6"/>
  <c r="AQ234" i="6" s="1"/>
  <c r="AH237" i="6"/>
  <c r="AQ237" i="6" s="1"/>
  <c r="AH244" i="6"/>
  <c r="AQ244" i="6" s="1"/>
  <c r="AH247" i="6"/>
  <c r="AQ247" i="6" s="1"/>
  <c r="AH254" i="6"/>
  <c r="AQ254" i="6" s="1"/>
  <c r="AH257" i="6"/>
  <c r="AQ257" i="6" s="1"/>
  <c r="AH264" i="6"/>
  <c r="AQ264" i="6" s="1"/>
  <c r="AH267" i="6"/>
  <c r="AQ267" i="6" s="1"/>
  <c r="AH274" i="6"/>
  <c r="AH277" i="6"/>
  <c r="AQ277" i="6" s="1"/>
  <c r="AM281" i="6"/>
  <c r="AL280" i="6"/>
  <c r="AG282" i="6"/>
  <c r="AP283" i="6"/>
  <c r="AM284" i="6"/>
  <c r="AH288" i="6"/>
  <c r="AP296" i="6"/>
  <c r="AH296" i="6"/>
  <c r="AG295" i="6"/>
  <c r="AP315" i="6"/>
  <c r="AI315" i="6"/>
  <c r="AH315" i="6" s="1"/>
  <c r="AP231" i="6"/>
  <c r="AP233" i="6"/>
  <c r="AQ233" i="6" s="1"/>
  <c r="AL235" i="6"/>
  <c r="AP241" i="6"/>
  <c r="AP243" i="6"/>
  <c r="AQ243" i="6" s="1"/>
  <c r="AL245" i="6"/>
  <c r="AP251" i="6"/>
  <c r="AP253" i="6"/>
  <c r="AQ253" i="6" s="1"/>
  <c r="AL255" i="6"/>
  <c r="AP261" i="6"/>
  <c r="AP263" i="6"/>
  <c r="AQ263" i="6" s="1"/>
  <c r="AP271" i="6"/>
  <c r="AP273" i="6"/>
  <c r="AQ273" i="6" s="1"/>
  <c r="AL275" i="6"/>
  <c r="AQ291" i="6"/>
  <c r="AP300" i="6"/>
  <c r="AL311" i="6"/>
  <c r="AN315" i="6"/>
  <c r="AM315" i="6" s="1"/>
  <c r="AN327" i="6"/>
  <c r="AM327" i="6" s="1"/>
  <c r="AH232" i="6"/>
  <c r="AQ232" i="6" s="1"/>
  <c r="AM236" i="6"/>
  <c r="AM235" i="6" s="1"/>
  <c r="AH239" i="6"/>
  <c r="AQ239" i="6" s="1"/>
  <c r="AH242" i="6"/>
  <c r="AQ242" i="6" s="1"/>
  <c r="AM246" i="6"/>
  <c r="AM245" i="6" s="1"/>
  <c r="AH249" i="6"/>
  <c r="AQ249" i="6" s="1"/>
  <c r="AH252" i="6"/>
  <c r="AQ252" i="6" s="1"/>
  <c r="AM256" i="6"/>
  <c r="AM255" i="6" s="1"/>
  <c r="AH259" i="6"/>
  <c r="AQ259" i="6" s="1"/>
  <c r="AH262" i="6"/>
  <c r="AQ262" i="6" s="1"/>
  <c r="AH269" i="6"/>
  <c r="AQ269" i="6" s="1"/>
  <c r="AQ272" i="6"/>
  <c r="AG278" i="6"/>
  <c r="AP281" i="6"/>
  <c r="AH281" i="6"/>
  <c r="AH284" i="6"/>
  <c r="AP284" i="6"/>
  <c r="AM286" i="6"/>
  <c r="AM285" i="6" s="1"/>
  <c r="AL285" i="6"/>
  <c r="AG292" i="6"/>
  <c r="AL290" i="6"/>
  <c r="AM293" i="6"/>
  <c r="AL295" i="6"/>
  <c r="AM297" i="6"/>
  <c r="AM295" i="6" s="1"/>
  <c r="AP298" i="6"/>
  <c r="AH298" i="6"/>
  <c r="AQ298" i="6" s="1"/>
  <c r="AP314" i="6"/>
  <c r="AI314" i="6"/>
  <c r="AH314" i="6" s="1"/>
  <c r="AI326" i="6"/>
  <c r="AH326" i="6" s="1"/>
  <c r="AP326" i="6"/>
  <c r="AI328" i="6"/>
  <c r="AH328" i="6" s="1"/>
  <c r="AP328" i="6"/>
  <c r="AO224" i="6"/>
  <c r="AG226" i="6"/>
  <c r="AG228" i="6"/>
  <c r="AG236" i="6"/>
  <c r="AG238" i="6"/>
  <c r="AG246" i="6"/>
  <c r="AG248" i="6"/>
  <c r="AG256" i="6"/>
  <c r="AG258" i="6"/>
  <c r="AG266" i="6"/>
  <c r="AG268" i="6"/>
  <c r="AG276" i="6"/>
  <c r="AR281" i="6"/>
  <c r="AR284" i="6"/>
  <c r="AR198" i="6" s="1"/>
  <c r="AR82" i="6" s="1"/>
  <c r="AG287" i="6"/>
  <c r="AP297" i="6"/>
  <c r="AN314" i="6"/>
  <c r="AM314" i="6" s="1"/>
  <c r="AL310" i="6"/>
  <c r="AL325" i="6"/>
  <c r="AN326" i="6"/>
  <c r="AM326" i="6" s="1"/>
  <c r="AN328" i="6"/>
  <c r="AM328" i="6" s="1"/>
  <c r="AP291" i="6"/>
  <c r="AH300" i="6"/>
  <c r="AQ300" i="6" s="1"/>
  <c r="AH303" i="6"/>
  <c r="AQ303" i="6" s="1"/>
  <c r="AN317" i="6"/>
  <c r="AN316" i="6" s="1"/>
  <c r="AP318" i="6"/>
  <c r="AP309" i="6" s="1"/>
  <c r="AR318" i="6"/>
  <c r="AR309" i="6" s="1"/>
  <c r="AG327" i="6"/>
  <c r="AG325" i="6" s="1"/>
  <c r="AP335" i="6"/>
  <c r="AG333" i="6"/>
  <c r="AH336" i="6"/>
  <c r="AH333" i="6" s="1"/>
  <c r="AM339" i="6"/>
  <c r="AM337" i="6" s="1"/>
  <c r="AL337" i="6"/>
  <c r="AP343" i="6"/>
  <c r="AG341" i="6"/>
  <c r="AH343" i="6"/>
  <c r="AQ343" i="6" s="1"/>
  <c r="AP355" i="6"/>
  <c r="AP358" i="6"/>
  <c r="AN365" i="6"/>
  <c r="AM365" i="6" s="1"/>
  <c r="AN366" i="6"/>
  <c r="AM366" i="6" s="1"/>
  <c r="AP299" i="6"/>
  <c r="AQ299" i="6" s="1"/>
  <c r="AL301" i="6"/>
  <c r="AO305" i="6"/>
  <c r="AL312" i="6"/>
  <c r="AG319" i="6"/>
  <c r="AP351" i="6"/>
  <c r="AG349" i="6"/>
  <c r="AH351" i="6"/>
  <c r="AQ351" i="6" s="1"/>
  <c r="AM355" i="6"/>
  <c r="AM353" i="6" s="1"/>
  <c r="AL353" i="6"/>
  <c r="AM358" i="6"/>
  <c r="AM357" i="6" s="1"/>
  <c r="AL357" i="6"/>
  <c r="AI364" i="6"/>
  <c r="AH364" i="6" s="1"/>
  <c r="AG363" i="6"/>
  <c r="AP364" i="6"/>
  <c r="AI290" i="6"/>
  <c r="AP293" i="6"/>
  <c r="AM302" i="6"/>
  <c r="AM301" i="6" s="1"/>
  <c r="AH305" i="6"/>
  <c r="AQ305" i="6" s="1"/>
  <c r="AG313" i="6"/>
  <c r="AN313" i="6"/>
  <c r="AM313" i="6" s="1"/>
  <c r="AL321" i="6"/>
  <c r="AI322" i="6"/>
  <c r="AH322" i="6" s="1"/>
  <c r="AG321" i="6"/>
  <c r="AM322" i="6"/>
  <c r="AR323" i="6"/>
  <c r="AM323" i="6"/>
  <c r="AR324" i="6"/>
  <c r="AM324" i="6"/>
  <c r="AP340" i="6"/>
  <c r="AQ340" i="6" s="1"/>
  <c r="AH340" i="6"/>
  <c r="AM352" i="6"/>
  <c r="AM349" i="6" s="1"/>
  <c r="AL349" i="6"/>
  <c r="AN364" i="6"/>
  <c r="AL363" i="6"/>
  <c r="AM368" i="6"/>
  <c r="AM367" i="6" s="1"/>
  <c r="AL367" i="6"/>
  <c r="AH289" i="6"/>
  <c r="AQ289" i="6" s="1"/>
  <c r="AH293" i="6"/>
  <c r="AP294" i="6"/>
  <c r="AG302" i="6"/>
  <c r="AO303" i="6"/>
  <c r="AG304" i="6"/>
  <c r="AP317" i="6"/>
  <c r="AP322" i="6"/>
  <c r="AH323" i="6"/>
  <c r="AP323" i="6"/>
  <c r="AH324" i="6"/>
  <c r="AP324" i="6"/>
  <c r="AM334" i="6"/>
  <c r="AL333" i="6"/>
  <c r="AP338" i="6"/>
  <c r="AG337" i="6"/>
  <c r="AH338" i="6"/>
  <c r="AP348" i="6"/>
  <c r="AQ348" i="6" s="1"/>
  <c r="AH348" i="6"/>
  <c r="AL361" i="6"/>
  <c r="AM362" i="6"/>
  <c r="AM361" i="6" s="1"/>
  <c r="AI365" i="6"/>
  <c r="AP365" i="6"/>
  <c r="AG320" i="6"/>
  <c r="AH339" i="6"/>
  <c r="AH342" i="6"/>
  <c r="AH352" i="6"/>
  <c r="AP354" i="6"/>
  <c r="AH362" i="6"/>
  <c r="AG361" i="6"/>
  <c r="AP362" i="6"/>
  <c r="AP361" i="6" s="1"/>
  <c r="AG368" i="6"/>
  <c r="AG346" i="6"/>
  <c r="AH354" i="6"/>
  <c r="AH355" i="6"/>
  <c r="AG356" i="6"/>
  <c r="AG353" i="6" s="1"/>
  <c r="AH358" i="6"/>
  <c r="AG359" i="6"/>
  <c r="AH366" i="6"/>
  <c r="AP366" i="6"/>
  <c r="AH347" i="6"/>
  <c r="AQ347" i="6" s="1"/>
  <c r="AH350" i="6"/>
  <c r="AH360" i="6"/>
  <c r="AG371" i="6"/>
  <c r="AG372" i="6"/>
  <c r="AG373" i="6"/>
  <c r="AJ18" i="6" l="1"/>
  <c r="AR79" i="6"/>
  <c r="AN61" i="6"/>
  <c r="AN21" i="6" s="1"/>
  <c r="M21" i="6"/>
  <c r="AN66" i="6"/>
  <c r="AM25" i="6"/>
  <c r="V20" i="6"/>
  <c r="AG20" i="6"/>
  <c r="AO19" i="6"/>
  <c r="M20" i="6"/>
  <c r="AL19" i="6"/>
  <c r="AO20" i="6"/>
  <c r="AL20" i="6"/>
  <c r="V19" i="6"/>
  <c r="AL21" i="6"/>
  <c r="AL47" i="6"/>
  <c r="AM24" i="6"/>
  <c r="AL265" i="6"/>
  <c r="AM35" i="6"/>
  <c r="AQ38" i="6"/>
  <c r="AR47" i="6"/>
  <c r="AR25" i="6"/>
  <c r="AR23" i="6"/>
  <c r="AG59" i="6"/>
  <c r="AG19" i="6" s="1"/>
  <c r="AG61" i="6"/>
  <c r="AM64" i="6"/>
  <c r="AM60" i="6" s="1"/>
  <c r="AN60" i="6"/>
  <c r="AN20" i="6" s="1"/>
  <c r="AM63" i="6"/>
  <c r="AM59" i="6" s="1"/>
  <c r="AN59" i="6"/>
  <c r="AN19" i="6" s="1"/>
  <c r="AM23" i="6"/>
  <c r="AH64" i="6"/>
  <c r="AH63" i="6"/>
  <c r="AH65" i="6"/>
  <c r="AR24" i="6"/>
  <c r="AH30" i="6"/>
  <c r="AG25" i="6"/>
  <c r="AR43" i="6"/>
  <c r="AM43" i="6"/>
  <c r="AM266" i="6"/>
  <c r="AM265" i="6" s="1"/>
  <c r="AP182" i="6"/>
  <c r="AQ44" i="6"/>
  <c r="AQ46" i="6"/>
  <c r="AJ82" i="6"/>
  <c r="AQ283" i="6"/>
  <c r="AM370" i="6"/>
  <c r="AR366" i="6"/>
  <c r="AQ323" i="6"/>
  <c r="AQ98" i="6"/>
  <c r="AR370" i="6"/>
  <c r="AP344" i="6"/>
  <c r="AQ344" i="6" s="1"/>
  <c r="AL341" i="6"/>
  <c r="AI192" i="6"/>
  <c r="AN192" i="6"/>
  <c r="AM342" i="6"/>
  <c r="AQ342" i="6" s="1"/>
  <c r="AM182" i="6"/>
  <c r="AL308" i="6"/>
  <c r="AL306" i="6" s="1"/>
  <c r="AM290" i="6"/>
  <c r="AH279" i="6"/>
  <c r="AQ279" i="6" s="1"/>
  <c r="AH204" i="6"/>
  <c r="AG27" i="6"/>
  <c r="AP333" i="6"/>
  <c r="AR317" i="6"/>
  <c r="AQ33" i="6"/>
  <c r="AR35" i="6"/>
  <c r="AM95" i="6"/>
  <c r="AR365" i="6"/>
  <c r="AR83" i="6"/>
  <c r="AQ37" i="6"/>
  <c r="AP267" i="6"/>
  <c r="AR197" i="6"/>
  <c r="AQ28" i="6"/>
  <c r="AQ227" i="6"/>
  <c r="AQ100" i="6"/>
  <c r="AP55" i="6"/>
  <c r="AL197" i="6"/>
  <c r="AL81" i="6" s="1"/>
  <c r="AR196" i="6"/>
  <c r="AQ221" i="6"/>
  <c r="AQ220" i="6" s="1"/>
  <c r="AQ294" i="6"/>
  <c r="AP187" i="6"/>
  <c r="AM161" i="6"/>
  <c r="AM79" i="6"/>
  <c r="AR290" i="6"/>
  <c r="AN363" i="6"/>
  <c r="AP349" i="6"/>
  <c r="AP62" i="6"/>
  <c r="AR27" i="6"/>
  <c r="AQ284" i="6"/>
  <c r="AL196" i="6"/>
  <c r="AQ241" i="6"/>
  <c r="AQ240" i="6" s="1"/>
  <c r="AQ177" i="6"/>
  <c r="AQ176" i="6" s="1"/>
  <c r="AL198" i="6"/>
  <c r="AP269" i="6"/>
  <c r="AM225" i="6"/>
  <c r="AM317" i="6"/>
  <c r="AM316" i="6" s="1"/>
  <c r="AP227" i="6"/>
  <c r="AL225" i="6"/>
  <c r="AM214" i="6"/>
  <c r="AP204" i="6"/>
  <c r="AM187" i="6"/>
  <c r="AQ154" i="6"/>
  <c r="AP145" i="6"/>
  <c r="AL89" i="6"/>
  <c r="AL141" i="6"/>
  <c r="AM89" i="6"/>
  <c r="AM70" i="6"/>
  <c r="AM27" i="6"/>
  <c r="AH318" i="6"/>
  <c r="AH309" i="6" s="1"/>
  <c r="AH199" i="6"/>
  <c r="AP86" i="6"/>
  <c r="AP176" i="6"/>
  <c r="AH151" i="6"/>
  <c r="AP337" i="6"/>
  <c r="AP321" i="6"/>
  <c r="AG196" i="6"/>
  <c r="AG194" i="6"/>
  <c r="AH166" i="6"/>
  <c r="AP151" i="6"/>
  <c r="AO85" i="6"/>
  <c r="AG136" i="6"/>
  <c r="AP95" i="6"/>
  <c r="AG47" i="6"/>
  <c r="AH55" i="6"/>
  <c r="AQ55" i="6"/>
  <c r="AP31" i="6"/>
  <c r="AM312" i="6"/>
  <c r="AQ315" i="6"/>
  <c r="AQ72" i="6"/>
  <c r="AP372" i="6"/>
  <c r="AH372" i="6"/>
  <c r="AQ372" i="6" s="1"/>
  <c r="AQ362" i="6"/>
  <c r="AQ361" i="6" s="1"/>
  <c r="AH361" i="6"/>
  <c r="AP320" i="6"/>
  <c r="AI320" i="6"/>
  <c r="AR320" i="6" s="1"/>
  <c r="AP371" i="6"/>
  <c r="AH371" i="6"/>
  <c r="AG370" i="6"/>
  <c r="AQ366" i="6"/>
  <c r="AP356" i="6"/>
  <c r="AP353" i="6" s="1"/>
  <c r="AH356" i="6"/>
  <c r="AQ356" i="6" s="1"/>
  <c r="AQ339" i="6"/>
  <c r="AQ324" i="6"/>
  <c r="AH321" i="6"/>
  <c r="AQ322" i="6"/>
  <c r="AR322" i="6"/>
  <c r="AR321" i="6" s="1"/>
  <c r="AI321" i="6"/>
  <c r="AP319" i="6"/>
  <c r="AI319" i="6"/>
  <c r="AH319" i="6" s="1"/>
  <c r="AR314" i="6"/>
  <c r="AQ293" i="6"/>
  <c r="AH278" i="6"/>
  <c r="AP278" i="6"/>
  <c r="AQ278" i="6" s="1"/>
  <c r="AP270" i="6"/>
  <c r="AP260" i="6"/>
  <c r="AP250" i="6"/>
  <c r="AP240" i="6"/>
  <c r="AP230" i="6"/>
  <c r="AP295" i="6"/>
  <c r="AM280" i="6"/>
  <c r="AH213" i="6"/>
  <c r="AP213" i="6"/>
  <c r="AP209" i="6" s="1"/>
  <c r="AM197" i="6"/>
  <c r="AQ183" i="6"/>
  <c r="AQ182" i="6" s="1"/>
  <c r="AH182" i="6"/>
  <c r="AH160" i="6"/>
  <c r="AQ160" i="6" s="1"/>
  <c r="AP160" i="6"/>
  <c r="AP166" i="6"/>
  <c r="AQ261" i="6"/>
  <c r="AQ260" i="6" s="1"/>
  <c r="AQ202" i="6"/>
  <c r="AP161" i="6"/>
  <c r="AO198" i="6"/>
  <c r="AQ211" i="6"/>
  <c r="AQ152" i="6"/>
  <c r="AM151" i="6"/>
  <c r="AH120" i="6"/>
  <c r="AQ120" i="6" s="1"/>
  <c r="AP120" i="6"/>
  <c r="AH95" i="6"/>
  <c r="AQ96" i="6"/>
  <c r="AH91" i="6"/>
  <c r="AP91" i="6"/>
  <c r="AG90" i="6"/>
  <c r="AG85" i="6"/>
  <c r="AP131" i="6"/>
  <c r="AH122" i="6"/>
  <c r="AP122" i="6"/>
  <c r="AG121" i="6"/>
  <c r="AM90" i="6"/>
  <c r="AM85" i="6"/>
  <c r="AG198" i="6"/>
  <c r="AH109" i="6"/>
  <c r="AQ109" i="6" s="1"/>
  <c r="AP109" i="6"/>
  <c r="AI76" i="6"/>
  <c r="AR76" i="6" s="1"/>
  <c r="AP76" i="6"/>
  <c r="AM65" i="6"/>
  <c r="AM61" i="6" s="1"/>
  <c r="AP51" i="6"/>
  <c r="AP48" i="6"/>
  <c r="AN73" i="6"/>
  <c r="AR65" i="6"/>
  <c r="AN62" i="6"/>
  <c r="AP69" i="6"/>
  <c r="AI69" i="6"/>
  <c r="AR69" i="6" s="1"/>
  <c r="AQ355" i="6"/>
  <c r="AP346" i="6"/>
  <c r="AP345" i="6" s="1"/>
  <c r="AG345" i="6"/>
  <c r="AH346" i="6"/>
  <c r="AH365" i="6"/>
  <c r="AQ365" i="6" s="1"/>
  <c r="AH302" i="6"/>
  <c r="AP302" i="6"/>
  <c r="AG301" i="6"/>
  <c r="AM364" i="6"/>
  <c r="AM363" i="6" s="1"/>
  <c r="AP363" i="6"/>
  <c r="AI327" i="6"/>
  <c r="AR327" i="6" s="1"/>
  <c r="AP327" i="6"/>
  <c r="AP325" i="6" s="1"/>
  <c r="AG316" i="6"/>
  <c r="AN325" i="6"/>
  <c r="AN310" i="6"/>
  <c r="AN80" i="6" s="1"/>
  <c r="AP287" i="6"/>
  <c r="AP285" i="6" s="1"/>
  <c r="AH287" i="6"/>
  <c r="AG285" i="6"/>
  <c r="AR280" i="6"/>
  <c r="AR194" i="6"/>
  <c r="AH268" i="6"/>
  <c r="AP268" i="6"/>
  <c r="AQ268" i="6" s="1"/>
  <c r="AH258" i="6"/>
  <c r="AP258" i="6"/>
  <c r="AQ258" i="6" s="1"/>
  <c r="AH248" i="6"/>
  <c r="AP248" i="6"/>
  <c r="AQ248" i="6" s="1"/>
  <c r="AH238" i="6"/>
  <c r="AP238" i="6"/>
  <c r="AQ238" i="6" s="1"/>
  <c r="AH228" i="6"/>
  <c r="AP228" i="6"/>
  <c r="AQ228" i="6" s="1"/>
  <c r="AR328" i="6"/>
  <c r="AR326" i="6"/>
  <c r="AG310" i="6"/>
  <c r="AQ281" i="6"/>
  <c r="AH260" i="6"/>
  <c r="AH250" i="6"/>
  <c r="AH240" i="6"/>
  <c r="AH230" i="6"/>
  <c r="AN311" i="6"/>
  <c r="AN81" i="6" s="1"/>
  <c r="AQ297" i="6"/>
  <c r="AQ286" i="6"/>
  <c r="AM196" i="6"/>
  <c r="AH220" i="6"/>
  <c r="AQ251" i="6"/>
  <c r="AQ250" i="6" s="1"/>
  <c r="AP229" i="6"/>
  <c r="AH229" i="6"/>
  <c r="AQ229" i="6" s="1"/>
  <c r="AP199" i="6"/>
  <c r="AO197" i="6"/>
  <c r="AH124" i="6"/>
  <c r="AQ124" i="6" s="1"/>
  <c r="AP124" i="6"/>
  <c r="AO89" i="6"/>
  <c r="AQ201" i="6"/>
  <c r="AH127" i="6"/>
  <c r="AG126" i="6"/>
  <c r="AP127" i="6"/>
  <c r="AH115" i="6"/>
  <c r="AQ115" i="6" s="1"/>
  <c r="AP115" i="6"/>
  <c r="AQ94" i="6"/>
  <c r="AL79" i="6"/>
  <c r="AI75" i="6"/>
  <c r="AR75" i="6" s="1"/>
  <c r="AP75" i="6"/>
  <c r="AP60" i="6" s="1"/>
  <c r="AG89" i="6"/>
  <c r="AI67" i="6"/>
  <c r="AP67" i="6"/>
  <c r="AG66" i="6"/>
  <c r="AH42" i="6"/>
  <c r="AQ42" i="6" s="1"/>
  <c r="AP42" i="6"/>
  <c r="AP25" i="6" s="1"/>
  <c r="AH131" i="6"/>
  <c r="AL58" i="6"/>
  <c r="AP49" i="6"/>
  <c r="AI70" i="6"/>
  <c r="AR71" i="6"/>
  <c r="AM49" i="6"/>
  <c r="AM51" i="6"/>
  <c r="AQ32" i="6"/>
  <c r="AM31" i="6"/>
  <c r="AQ36" i="6"/>
  <c r="AH35" i="6"/>
  <c r="AP373" i="6"/>
  <c r="AH373" i="6"/>
  <c r="AQ373" i="6" s="1"/>
  <c r="AP359" i="6"/>
  <c r="AP357" i="6" s="1"/>
  <c r="AH359" i="6"/>
  <c r="AQ359" i="6" s="1"/>
  <c r="AG357" i="6"/>
  <c r="AQ354" i="6"/>
  <c r="AM341" i="6"/>
  <c r="AM321" i="6"/>
  <c r="AN308" i="6"/>
  <c r="AN312" i="6"/>
  <c r="AM310" i="6"/>
  <c r="AH226" i="6"/>
  <c r="AP226" i="6"/>
  <c r="AG225" i="6"/>
  <c r="AQ328" i="6"/>
  <c r="AQ326" i="6"/>
  <c r="AR315" i="6"/>
  <c r="AH282" i="6"/>
  <c r="AQ282" i="6" s="1"/>
  <c r="AP282" i="6"/>
  <c r="AP280" i="6" s="1"/>
  <c r="AO196" i="6"/>
  <c r="AQ188" i="6"/>
  <c r="AQ187" i="6" s="1"/>
  <c r="AH187" i="6"/>
  <c r="AH158" i="6"/>
  <c r="AQ158" i="6" s="1"/>
  <c r="AP158" i="6"/>
  <c r="AG156" i="6"/>
  <c r="AQ271" i="6"/>
  <c r="AM270" i="6"/>
  <c r="AG197" i="6"/>
  <c r="AQ166" i="6"/>
  <c r="AH113" i="6"/>
  <c r="AP113" i="6"/>
  <c r="AG87" i="6"/>
  <c r="AG111" i="6"/>
  <c r="AH93" i="6"/>
  <c r="AP93" i="6"/>
  <c r="AG88" i="6"/>
  <c r="AP147" i="6"/>
  <c r="AP146" i="6" s="1"/>
  <c r="AG146" i="6"/>
  <c r="AH147" i="6"/>
  <c r="AP140" i="6"/>
  <c r="AH140" i="6"/>
  <c r="AQ140" i="6" s="1"/>
  <c r="AH138" i="6"/>
  <c r="AQ138" i="6" s="1"/>
  <c r="AP138" i="6"/>
  <c r="AO88" i="6"/>
  <c r="AQ92" i="6"/>
  <c r="AI74" i="6"/>
  <c r="AH74" i="6" s="1"/>
  <c r="AG73" i="6"/>
  <c r="AP74" i="6"/>
  <c r="AR63" i="6"/>
  <c r="AI62" i="6"/>
  <c r="AQ52" i="6"/>
  <c r="AH51" i="6"/>
  <c r="AH48" i="6"/>
  <c r="AQ131" i="6"/>
  <c r="AR72" i="6"/>
  <c r="AH49" i="6"/>
  <c r="AQ53" i="6"/>
  <c r="AQ49" i="6" s="1"/>
  <c r="AP70" i="6"/>
  <c r="AH349" i="6"/>
  <c r="AQ350" i="6"/>
  <c r="AQ349" i="6" s="1"/>
  <c r="AQ358" i="6"/>
  <c r="AH368" i="6"/>
  <c r="AG367" i="6"/>
  <c r="AP368" i="6"/>
  <c r="AP367" i="6" s="1"/>
  <c r="AH341" i="6"/>
  <c r="AQ338" i="6"/>
  <c r="AH337" i="6"/>
  <c r="AM333" i="6"/>
  <c r="AQ334" i="6"/>
  <c r="AQ333" i="6" s="1"/>
  <c r="AH304" i="6"/>
  <c r="AP304" i="6"/>
  <c r="AQ304" i="6" s="1"/>
  <c r="AI313" i="6"/>
  <c r="AG308" i="6"/>
  <c r="AG312" i="6"/>
  <c r="AP313" i="6"/>
  <c r="AR364" i="6"/>
  <c r="AI363" i="6"/>
  <c r="AM325" i="6"/>
  <c r="AH276" i="6"/>
  <c r="AP276" i="6"/>
  <c r="AG275" i="6"/>
  <c r="AH266" i="6"/>
  <c r="AP266" i="6"/>
  <c r="AG265" i="6"/>
  <c r="AH256" i="6"/>
  <c r="AP256" i="6"/>
  <c r="AG255" i="6"/>
  <c r="AH246" i="6"/>
  <c r="AP246" i="6"/>
  <c r="AG245" i="6"/>
  <c r="AH236" i="6"/>
  <c r="AP236" i="6"/>
  <c r="AG235" i="6"/>
  <c r="AQ314" i="6"/>
  <c r="AP292" i="6"/>
  <c r="AP290" i="6" s="1"/>
  <c r="AH292" i="6"/>
  <c r="AG290" i="6"/>
  <c r="AM311" i="6"/>
  <c r="AG311" i="6"/>
  <c r="AQ296" i="6"/>
  <c r="AH295" i="6"/>
  <c r="AH270" i="6"/>
  <c r="AQ274" i="6"/>
  <c r="AM198" i="6"/>
  <c r="AM199" i="6"/>
  <c r="AH176" i="6"/>
  <c r="AH161" i="6"/>
  <c r="AQ164" i="6"/>
  <c r="AQ161" i="6" s="1"/>
  <c r="AG280" i="6"/>
  <c r="AQ231" i="6"/>
  <c r="AQ230" i="6" s="1"/>
  <c r="AH216" i="6"/>
  <c r="AG195" i="6"/>
  <c r="AG79" i="6" s="1"/>
  <c r="AP216" i="6"/>
  <c r="AP195" i="6" s="1"/>
  <c r="AQ200" i="6"/>
  <c r="AP220" i="6"/>
  <c r="AO194" i="6"/>
  <c r="AQ157" i="6"/>
  <c r="AQ137" i="6"/>
  <c r="AH107" i="6"/>
  <c r="AG106" i="6"/>
  <c r="AP107" i="6"/>
  <c r="AO87" i="6"/>
  <c r="AQ206" i="6"/>
  <c r="AQ204" i="6" s="1"/>
  <c r="AQ142" i="6"/>
  <c r="AH141" i="6"/>
  <c r="AH129" i="6"/>
  <c r="AQ129" i="6" s="1"/>
  <c r="AP129" i="6"/>
  <c r="AH118" i="6"/>
  <c r="AP118" i="6"/>
  <c r="AQ203" i="6"/>
  <c r="AM166" i="6"/>
  <c r="AM143" i="6"/>
  <c r="AM87" i="6" s="1"/>
  <c r="AP143" i="6"/>
  <c r="AG116" i="6"/>
  <c r="AL87" i="6"/>
  <c r="AH40" i="6"/>
  <c r="AH23" i="6" s="1"/>
  <c r="AP40" i="6"/>
  <c r="AP23" i="6" s="1"/>
  <c r="AG39" i="6"/>
  <c r="AL78" i="6"/>
  <c r="AM55" i="6"/>
  <c r="AM48" i="6"/>
  <c r="AM73" i="6"/>
  <c r="AN70" i="6"/>
  <c r="AQ97" i="6"/>
  <c r="AQ86" i="6" s="1"/>
  <c r="AH86" i="6"/>
  <c r="AH70" i="6"/>
  <c r="AQ71" i="6"/>
  <c r="AR64" i="6"/>
  <c r="AH45" i="6"/>
  <c r="AP45" i="6"/>
  <c r="AP43" i="6" s="1"/>
  <c r="AH29" i="6"/>
  <c r="AH24" i="6" s="1"/>
  <c r="AP29" i="6"/>
  <c r="AP24" i="6" s="1"/>
  <c r="AQ54" i="6"/>
  <c r="AQ50" i="6" s="1"/>
  <c r="AP35" i="6"/>
  <c r="AN18" i="6" l="1"/>
  <c r="AL18" i="6"/>
  <c r="AM21" i="6"/>
  <c r="AM194" i="6"/>
  <c r="AL80" i="6"/>
  <c r="AR363" i="6"/>
  <c r="AP316" i="6"/>
  <c r="AG21" i="6"/>
  <c r="AG18" i="6" s="1"/>
  <c r="AP20" i="6"/>
  <c r="AM19" i="6"/>
  <c r="AM20" i="6"/>
  <c r="AQ151" i="6"/>
  <c r="AR60" i="6"/>
  <c r="AR20" i="6" s="1"/>
  <c r="AQ63" i="6"/>
  <c r="AP61" i="6"/>
  <c r="AP21" i="6" s="1"/>
  <c r="AQ64" i="6"/>
  <c r="AP59" i="6"/>
  <c r="AP19" i="6" s="1"/>
  <c r="AH62" i="6"/>
  <c r="AI59" i="6"/>
  <c r="AI19" i="6" s="1"/>
  <c r="AH25" i="6"/>
  <c r="AH59" i="6"/>
  <c r="AH19" i="6" s="1"/>
  <c r="AQ30" i="6"/>
  <c r="AQ25" i="6" s="1"/>
  <c r="AR61" i="6"/>
  <c r="AR21" i="6" s="1"/>
  <c r="AI61" i="6"/>
  <c r="AI21" i="6" s="1"/>
  <c r="AI60" i="6"/>
  <c r="AI20" i="6" s="1"/>
  <c r="AQ341" i="6"/>
  <c r="AP341" i="6"/>
  <c r="AR325" i="6"/>
  <c r="AP311" i="6"/>
  <c r="AL192" i="6"/>
  <c r="AL82" i="6"/>
  <c r="AP116" i="6"/>
  <c r="AI311" i="6"/>
  <c r="AI81" i="6" s="1"/>
  <c r="AQ35" i="6"/>
  <c r="AH75" i="6"/>
  <c r="AQ75" i="6" s="1"/>
  <c r="AH136" i="6"/>
  <c r="AP156" i="6"/>
  <c r="AP141" i="6"/>
  <c r="AP39" i="6"/>
  <c r="AP79" i="6"/>
  <c r="AQ317" i="6"/>
  <c r="AH280" i="6"/>
  <c r="AQ318" i="6"/>
  <c r="AQ309" i="6" s="1"/>
  <c r="AP265" i="6"/>
  <c r="AI325" i="6"/>
  <c r="AM81" i="6"/>
  <c r="AQ295" i="6"/>
  <c r="AQ280" i="6"/>
  <c r="AP245" i="6"/>
  <c r="AP214" i="6"/>
  <c r="AM80" i="6"/>
  <c r="AM82" i="6"/>
  <c r="AM47" i="6"/>
  <c r="AQ337" i="6"/>
  <c r="AP310" i="6"/>
  <c r="AP301" i="6"/>
  <c r="AP196" i="6"/>
  <c r="AH156" i="6"/>
  <c r="AQ136" i="6"/>
  <c r="AP136" i="6"/>
  <c r="AQ89" i="6"/>
  <c r="AR311" i="6"/>
  <c r="AR81" i="6" s="1"/>
  <c r="AI310" i="6"/>
  <c r="AI80" i="6" s="1"/>
  <c r="AG80" i="6"/>
  <c r="AG306" i="6"/>
  <c r="AH320" i="6"/>
  <c r="AQ320" i="6" s="1"/>
  <c r="AQ311" i="6" s="1"/>
  <c r="AG82" i="6"/>
  <c r="AP275" i="6"/>
  <c r="AP255" i="6"/>
  <c r="AP225" i="6"/>
  <c r="AQ197" i="6"/>
  <c r="AH198" i="6"/>
  <c r="AG192" i="6"/>
  <c r="AO82" i="6"/>
  <c r="AP89" i="6"/>
  <c r="AP106" i="6"/>
  <c r="AH76" i="6"/>
  <c r="AP73" i="6"/>
  <c r="AP27" i="6"/>
  <c r="AH27" i="6"/>
  <c r="AQ29" i="6"/>
  <c r="AQ24" i="6" s="1"/>
  <c r="AQ216" i="6"/>
  <c r="AH195" i="6"/>
  <c r="AH79" i="6" s="1"/>
  <c r="AH214" i="6"/>
  <c r="AP87" i="6"/>
  <c r="AP111" i="6"/>
  <c r="AH197" i="6"/>
  <c r="AQ156" i="6"/>
  <c r="AM58" i="6"/>
  <c r="AP312" i="6"/>
  <c r="AP308" i="6"/>
  <c r="AH43" i="6"/>
  <c r="AQ45" i="6"/>
  <c r="AQ43" i="6" s="1"/>
  <c r="AM62" i="6"/>
  <c r="AL83" i="6"/>
  <c r="AG58" i="6"/>
  <c r="AQ118" i="6"/>
  <c r="AQ116" i="6" s="1"/>
  <c r="AH116" i="6"/>
  <c r="AP235" i="6"/>
  <c r="AQ246" i="6"/>
  <c r="AQ245" i="6" s="1"/>
  <c r="AH245" i="6"/>
  <c r="AQ357" i="6"/>
  <c r="AQ48" i="6"/>
  <c r="AQ47" i="6" s="1"/>
  <c r="AQ51" i="6"/>
  <c r="AR74" i="6"/>
  <c r="AR73" i="6" s="1"/>
  <c r="AI73" i="6"/>
  <c r="AG81" i="6"/>
  <c r="AQ270" i="6"/>
  <c r="AR70" i="6"/>
  <c r="AH89" i="6"/>
  <c r="AH196" i="6"/>
  <c r="AH327" i="6"/>
  <c r="AP197" i="6"/>
  <c r="AQ321" i="6"/>
  <c r="AQ364" i="6"/>
  <c r="AQ363" i="6" s="1"/>
  <c r="AQ236" i="6"/>
  <c r="AQ235" i="6" s="1"/>
  <c r="AH235" i="6"/>
  <c r="AQ276" i="6"/>
  <c r="AQ275" i="6" s="1"/>
  <c r="AH275" i="6"/>
  <c r="AP88" i="6"/>
  <c r="AP66" i="6"/>
  <c r="AQ287" i="6"/>
  <c r="AQ285" i="6" s="1"/>
  <c r="AH285" i="6"/>
  <c r="AP85" i="6"/>
  <c r="AP90" i="6"/>
  <c r="AQ319" i="6"/>
  <c r="AQ65" i="6"/>
  <c r="AQ143" i="6"/>
  <c r="AQ141" i="6" s="1"/>
  <c r="AM141" i="6"/>
  <c r="AQ292" i="6"/>
  <c r="AQ290" i="6" s="1"/>
  <c r="AH290" i="6"/>
  <c r="AQ266" i="6"/>
  <c r="AQ265" i="6" s="1"/>
  <c r="AH265" i="6"/>
  <c r="AI308" i="6"/>
  <c r="AR313" i="6"/>
  <c r="AI312" i="6"/>
  <c r="AQ368" i="6"/>
  <c r="AQ367" i="6" s="1"/>
  <c r="AH367" i="6"/>
  <c r="AH47" i="6"/>
  <c r="AQ74" i="6"/>
  <c r="AH146" i="6"/>
  <c r="AQ147" i="6"/>
  <c r="AQ146" i="6" s="1"/>
  <c r="AH88" i="6"/>
  <c r="AQ93" i="6"/>
  <c r="AQ88" i="6" s="1"/>
  <c r="AQ113" i="6"/>
  <c r="AQ111" i="6" s="1"/>
  <c r="AH111" i="6"/>
  <c r="AN306" i="6"/>
  <c r="AN78" i="6"/>
  <c r="AN77" i="6" s="1"/>
  <c r="AH353" i="6"/>
  <c r="AR67" i="6"/>
  <c r="AR66" i="6" s="1"/>
  <c r="AI66" i="6"/>
  <c r="AP198" i="6"/>
  <c r="AR192" i="6"/>
  <c r="AQ302" i="6"/>
  <c r="AQ301" i="6" s="1"/>
  <c r="AH301" i="6"/>
  <c r="AH345" i="6"/>
  <c r="AQ346" i="6"/>
  <c r="AQ345" i="6" s="1"/>
  <c r="AN58" i="6"/>
  <c r="AP47" i="6"/>
  <c r="AP121" i="6"/>
  <c r="AH85" i="6"/>
  <c r="AQ91" i="6"/>
  <c r="AH90" i="6"/>
  <c r="AQ213" i="6"/>
  <c r="AQ209" i="6" s="1"/>
  <c r="AH209" i="6"/>
  <c r="AR319" i="6"/>
  <c r="AR316" i="6" s="1"/>
  <c r="AI316" i="6"/>
  <c r="AP370" i="6"/>
  <c r="AQ107" i="6"/>
  <c r="AQ106" i="6" s="1"/>
  <c r="AH106" i="6"/>
  <c r="AQ199" i="6"/>
  <c r="AP126" i="6"/>
  <c r="AH370" i="6"/>
  <c r="AQ371" i="6"/>
  <c r="AQ370" i="6" s="1"/>
  <c r="AQ70" i="6"/>
  <c r="AQ40" i="6"/>
  <c r="AQ39" i="6" s="1"/>
  <c r="AH39" i="6"/>
  <c r="AM192" i="6"/>
  <c r="AQ256" i="6"/>
  <c r="AQ255" i="6" s="1"/>
  <c r="AH255" i="6"/>
  <c r="AH313" i="6"/>
  <c r="AH357" i="6"/>
  <c r="AR62" i="6"/>
  <c r="AH87" i="6"/>
  <c r="AQ226" i="6"/>
  <c r="AQ225" i="6" s="1"/>
  <c r="AH225" i="6"/>
  <c r="AH194" i="6"/>
  <c r="AQ353" i="6"/>
  <c r="AQ31" i="6"/>
  <c r="AQ127" i="6"/>
  <c r="AQ126" i="6" s="1"/>
  <c r="AH126" i="6"/>
  <c r="AP194" i="6"/>
  <c r="AM83" i="6"/>
  <c r="AQ122" i="6"/>
  <c r="AQ121" i="6" s="1"/>
  <c r="AH121" i="6"/>
  <c r="AG83" i="6"/>
  <c r="AG78" i="6"/>
  <c r="AQ95" i="6"/>
  <c r="AH363" i="6"/>
  <c r="AM308" i="6"/>
  <c r="AM306" i="6" s="1"/>
  <c r="AI18" i="6" l="1"/>
  <c r="AP18" i="6"/>
  <c r="AM18" i="6"/>
  <c r="AL77" i="6"/>
  <c r="AL374" i="6" s="1"/>
  <c r="AL378" i="6" s="1"/>
  <c r="AQ59" i="6"/>
  <c r="AQ60" i="6"/>
  <c r="AQ20" i="6" s="1"/>
  <c r="AH73" i="6"/>
  <c r="AR59" i="6"/>
  <c r="AR19" i="6" s="1"/>
  <c r="AR18" i="6" s="1"/>
  <c r="AH61" i="6"/>
  <c r="AH21" i="6" s="1"/>
  <c r="AQ23" i="6"/>
  <c r="AH60" i="6"/>
  <c r="AH20" i="6" s="1"/>
  <c r="AP306" i="6"/>
  <c r="AH311" i="6"/>
  <c r="AH81" i="6" s="1"/>
  <c r="AQ316" i="6"/>
  <c r="AR310" i="6"/>
  <c r="AR80" i="6" s="1"/>
  <c r="AP80" i="6"/>
  <c r="AP82" i="6"/>
  <c r="AH316" i="6"/>
  <c r="AH82" i="6"/>
  <c r="AP192" i="6"/>
  <c r="AH192" i="6"/>
  <c r="AQ76" i="6"/>
  <c r="AQ73" i="6" s="1"/>
  <c r="AP58" i="6"/>
  <c r="AQ194" i="6"/>
  <c r="AQ81" i="6"/>
  <c r="AI306" i="6"/>
  <c r="AI78" i="6"/>
  <c r="AI77" i="6" s="1"/>
  <c r="AP81" i="6"/>
  <c r="AQ62" i="6"/>
  <c r="AQ327" i="6"/>
  <c r="AH325" i="6"/>
  <c r="AG77" i="6"/>
  <c r="AM78" i="6"/>
  <c r="AM77" i="6" s="1"/>
  <c r="AQ313" i="6"/>
  <c r="AH312" i="6"/>
  <c r="AH308" i="6"/>
  <c r="AH78" i="6" s="1"/>
  <c r="AQ90" i="6"/>
  <c r="AQ85" i="6"/>
  <c r="AN374" i="6"/>
  <c r="AN378" i="6" s="1"/>
  <c r="AQ87" i="6"/>
  <c r="AQ195" i="6"/>
  <c r="AQ79" i="6" s="1"/>
  <c r="AQ214" i="6"/>
  <c r="AH83" i="6"/>
  <c r="AQ198" i="6"/>
  <c r="AQ82" i="6" s="1"/>
  <c r="AI58" i="6"/>
  <c r="AR308" i="6"/>
  <c r="AR312" i="6"/>
  <c r="AP83" i="6"/>
  <c r="AP78" i="6"/>
  <c r="AQ196" i="6"/>
  <c r="AQ27" i="6"/>
  <c r="AH310" i="6"/>
  <c r="AH80" i="6" s="1"/>
  <c r="Z301" i="6"/>
  <c r="U301" i="6"/>
  <c r="L301" i="6"/>
  <c r="G301" i="6"/>
  <c r="AH18" i="6" l="1"/>
  <c r="AQ19" i="6"/>
  <c r="AM374" i="6"/>
  <c r="AM378" i="6" s="1"/>
  <c r="AQ61" i="6"/>
  <c r="AQ21" i="6" s="1"/>
  <c r="AH58" i="6"/>
  <c r="AG374" i="6"/>
  <c r="AG378" i="6" s="1"/>
  <c r="AR306" i="6"/>
  <c r="AR78" i="6"/>
  <c r="AR77" i="6" s="1"/>
  <c r="AR58" i="6"/>
  <c r="AP77" i="6"/>
  <c r="AP374" i="6" s="1"/>
  <c r="AP378" i="6" s="1"/>
  <c r="AH77" i="6"/>
  <c r="AH306" i="6"/>
  <c r="AQ310" i="6"/>
  <c r="AQ80" i="6" s="1"/>
  <c r="AQ325" i="6"/>
  <c r="AI374" i="6"/>
  <c r="AI378" i="6" s="1"/>
  <c r="AQ83" i="6"/>
  <c r="AQ312" i="6"/>
  <c r="AQ308" i="6"/>
  <c r="AQ192" i="6"/>
  <c r="AQ18" i="6" l="1"/>
  <c r="AQ306" i="6"/>
  <c r="AH374" i="6"/>
  <c r="AH378" i="6" s="1"/>
  <c r="AQ58" i="6"/>
  <c r="AQ78" i="6"/>
  <c r="AQ77" i="6" s="1"/>
  <c r="AR374" i="6"/>
  <c r="AR378" i="6" s="1"/>
  <c r="AQ374" i="6" l="1"/>
  <c r="AQ378" i="6" s="1"/>
  <c r="Q76" i="6" l="1"/>
  <c r="Q75" i="6"/>
  <c r="AA75" i="6" s="1"/>
  <c r="Q74" i="6"/>
  <c r="AA74" i="6" s="1"/>
  <c r="Q72" i="6"/>
  <c r="AA72" i="6" s="1"/>
  <c r="Q71" i="6"/>
  <c r="AA71" i="6" s="1"/>
  <c r="Q69" i="6"/>
  <c r="Q68" i="6"/>
  <c r="AA68" i="6" s="1"/>
  <c r="Q67" i="6"/>
  <c r="AA67" i="6" s="1"/>
  <c r="Q65" i="6"/>
  <c r="Q64" i="6"/>
  <c r="Q63" i="6"/>
  <c r="Q57" i="6"/>
  <c r="AA57" i="6" s="1"/>
  <c r="Q56" i="6"/>
  <c r="AA56" i="6" s="1"/>
  <c r="Q46" i="6"/>
  <c r="AA46" i="6" s="1"/>
  <c r="Q45" i="6"/>
  <c r="AA45" i="6" s="1"/>
  <c r="Q44" i="6"/>
  <c r="AA44" i="6" s="1"/>
  <c r="Q42" i="6"/>
  <c r="AA42" i="6" s="1"/>
  <c r="Q41" i="6"/>
  <c r="AA41" i="6" s="1"/>
  <c r="Q40" i="6"/>
  <c r="AA40" i="6" s="1"/>
  <c r="Q38" i="6"/>
  <c r="AA38" i="6" s="1"/>
  <c r="Q37" i="6"/>
  <c r="AA37" i="6" s="1"/>
  <c r="Q36" i="6"/>
  <c r="AA36" i="6" s="1"/>
  <c r="Q34" i="6"/>
  <c r="AA34" i="6" s="1"/>
  <c r="Q33" i="6"/>
  <c r="AA33" i="6" s="1"/>
  <c r="Q32" i="6"/>
  <c r="Q29" i="6"/>
  <c r="Q30" i="6"/>
  <c r="Q28" i="6"/>
  <c r="V76" i="6"/>
  <c r="V61" i="6" s="1"/>
  <c r="V21" i="6" s="1"/>
  <c r="AA69" i="6" l="1"/>
  <c r="S69" i="6"/>
  <c r="AA29" i="6"/>
  <c r="AA24" i="6" s="1"/>
  <c r="Q24" i="6"/>
  <c r="AA32" i="6"/>
  <c r="Q23" i="6"/>
  <c r="AA63" i="6"/>
  <c r="AA59" i="6" s="1"/>
  <c r="Q59" i="6"/>
  <c r="AA64" i="6"/>
  <c r="AA60" i="6" s="1"/>
  <c r="Q60" i="6"/>
  <c r="AA30" i="6"/>
  <c r="AA25" i="6" s="1"/>
  <c r="Q25" i="6"/>
  <c r="AA65" i="6"/>
  <c r="Q61" i="6"/>
  <c r="AA54" i="6"/>
  <c r="Q50" i="6"/>
  <c r="AA50" i="6" s="1"/>
  <c r="AA53" i="6"/>
  <c r="Q49" i="6"/>
  <c r="AA49" i="6" s="1"/>
  <c r="AA52" i="6"/>
  <c r="Q48" i="6"/>
  <c r="AA48" i="6" s="1"/>
  <c r="AA76" i="6"/>
  <c r="AA20" i="6" l="1"/>
  <c r="Q21" i="6"/>
  <c r="Q20" i="6"/>
  <c r="Q19" i="6"/>
  <c r="AA61" i="6"/>
  <c r="AA21" i="6" s="1"/>
  <c r="Q194" i="6" l="1"/>
  <c r="V194" i="6"/>
  <c r="G195" i="6"/>
  <c r="L195" i="6"/>
  <c r="Q195" i="6"/>
  <c r="U195" i="6"/>
  <c r="V195" i="6"/>
  <c r="Z195" i="6"/>
  <c r="Q196" i="6"/>
  <c r="V196" i="6"/>
  <c r="Q197" i="6"/>
  <c r="V197" i="6"/>
  <c r="Q198" i="6"/>
  <c r="V198" i="6"/>
  <c r="G85" i="6"/>
  <c r="L85" i="6"/>
  <c r="Q85" i="6"/>
  <c r="U85" i="6"/>
  <c r="V85" i="6"/>
  <c r="Z85" i="6"/>
  <c r="G86" i="6"/>
  <c r="L86" i="6"/>
  <c r="Q86" i="6"/>
  <c r="U86" i="6"/>
  <c r="V86" i="6"/>
  <c r="Z86" i="6"/>
  <c r="G87" i="6"/>
  <c r="L87" i="6"/>
  <c r="Q87" i="6"/>
  <c r="U87" i="6"/>
  <c r="V87" i="6"/>
  <c r="Z87" i="6"/>
  <c r="G88" i="6"/>
  <c r="L88" i="6"/>
  <c r="Q88" i="6"/>
  <c r="U88" i="6"/>
  <c r="V88" i="6"/>
  <c r="Z88" i="6"/>
  <c r="G89" i="6"/>
  <c r="L89" i="6"/>
  <c r="Q89" i="6"/>
  <c r="U89" i="6"/>
  <c r="V89" i="6"/>
  <c r="Z89" i="6"/>
  <c r="G31" i="6"/>
  <c r="L31" i="6"/>
  <c r="U31" i="6"/>
  <c r="Z31" i="6"/>
  <c r="L83" i="6" l="1"/>
  <c r="Z83" i="6"/>
  <c r="U83" i="6"/>
  <c r="G83" i="6"/>
  <c r="AJ311" i="6"/>
  <c r="AJ81" i="6" s="1"/>
  <c r="V311" i="6"/>
  <c r="V81" i="6" s="1"/>
  <c r="AJ309" i="6"/>
  <c r="AJ79" i="6" s="1"/>
  <c r="V309" i="6"/>
  <c r="V79" i="6" s="1"/>
  <c r="AE311" i="6"/>
  <c r="M311" i="6"/>
  <c r="Q311" i="6"/>
  <c r="Q81" i="6" s="1"/>
  <c r="AE309" i="6"/>
  <c r="Q309" i="6"/>
  <c r="M309" i="6"/>
  <c r="AJ310" i="6"/>
  <c r="AJ80" i="6" s="1"/>
  <c r="V310" i="6"/>
  <c r="V80" i="6" s="1"/>
  <c r="AJ308" i="6"/>
  <c r="V308" i="6"/>
  <c r="V78" i="6" s="1"/>
  <c r="AE310" i="6"/>
  <c r="M310" i="6"/>
  <c r="Q310" i="6"/>
  <c r="AE308" i="6"/>
  <c r="Q308" i="6"/>
  <c r="Q78" i="6" s="1"/>
  <c r="M308" i="6"/>
  <c r="V82" i="6"/>
  <c r="Q82" i="6"/>
  <c r="Q80" i="6"/>
  <c r="AA310" i="6" l="1"/>
  <c r="AA309" i="6"/>
  <c r="AA308" i="6"/>
  <c r="Q79" i="6"/>
  <c r="AJ78" i="6"/>
  <c r="AO311" i="6"/>
  <c r="AO81" i="6" s="1"/>
  <c r="AE81" i="6"/>
  <c r="AO310" i="6"/>
  <c r="AO80" i="6" s="1"/>
  <c r="AE80" i="6"/>
  <c r="AO309" i="6"/>
  <c r="AO79" i="6" s="1"/>
  <c r="AE79" i="6"/>
  <c r="AO308" i="6"/>
  <c r="AE78" i="6"/>
  <c r="AA311" i="6"/>
  <c r="AO78" i="6" l="1"/>
  <c r="G361" i="6" l="1"/>
  <c r="L361" i="6"/>
  <c r="U361" i="6"/>
  <c r="Z361" i="6"/>
  <c r="AD362" i="6"/>
  <c r="AD361" i="6" s="1"/>
  <c r="X362" i="6"/>
  <c r="Y362" i="6" s="1"/>
  <c r="Y361" i="6" s="1"/>
  <c r="P362" i="6"/>
  <c r="P361" i="6" s="1"/>
  <c r="J362" i="6"/>
  <c r="K362" i="6" s="1"/>
  <c r="K361" i="6" s="1"/>
  <c r="X361" i="6" l="1"/>
  <c r="J361" i="6"/>
  <c r="E362" i="6"/>
  <c r="F362" i="6" s="1"/>
  <c r="S362" i="6"/>
  <c r="S361" i="6" s="1"/>
  <c r="O362" i="6" l="1"/>
  <c r="O361" i="6" s="1"/>
  <c r="F361" i="6"/>
  <c r="N362" i="6"/>
  <c r="N361" i="6" s="1"/>
  <c r="E361" i="6"/>
  <c r="T362" i="6"/>
  <c r="AB362" i="6"/>
  <c r="AB361" i="6" s="1"/>
  <c r="AC362" i="6" l="1"/>
  <c r="AC361" i="6" s="1"/>
  <c r="T361" i="6"/>
  <c r="Z373" i="6" l="1"/>
  <c r="Z372" i="6"/>
  <c r="Z371" i="6"/>
  <c r="L373" i="6"/>
  <c r="L372" i="6"/>
  <c r="L371" i="6"/>
  <c r="AD305" i="6" l="1"/>
  <c r="X305" i="6"/>
  <c r="Y305" i="6" s="1"/>
  <c r="P305" i="6"/>
  <c r="J305" i="6"/>
  <c r="K305" i="6" s="1"/>
  <c r="X304" i="6"/>
  <c r="Y304" i="6" s="1"/>
  <c r="S304" i="6"/>
  <c r="J304" i="6"/>
  <c r="K304" i="6" s="1"/>
  <c r="AD303" i="6"/>
  <c r="X303" i="6"/>
  <c r="Y303" i="6" s="1"/>
  <c r="S303" i="6"/>
  <c r="P303" i="6"/>
  <c r="J303" i="6"/>
  <c r="K303" i="6" s="1"/>
  <c r="E303" i="6"/>
  <c r="AD302" i="6"/>
  <c r="X302" i="6"/>
  <c r="S302" i="6"/>
  <c r="P302" i="6"/>
  <c r="J302" i="6"/>
  <c r="E302" i="6"/>
  <c r="P301" i="6" l="1"/>
  <c r="AD301" i="6"/>
  <c r="K302" i="6"/>
  <c r="K301" i="6" s="1"/>
  <c r="J301" i="6"/>
  <c r="Y302" i="6"/>
  <c r="Y301" i="6" s="1"/>
  <c r="X301" i="6"/>
  <c r="E305" i="6"/>
  <c r="AB302" i="6"/>
  <c r="T302" i="6"/>
  <c r="F303" i="6"/>
  <c r="N303" i="6"/>
  <c r="T303" i="6"/>
  <c r="AB303" i="6"/>
  <c r="AB304" i="6"/>
  <c r="AC304" i="6" s="1"/>
  <c r="T304" i="6"/>
  <c r="F302" i="6"/>
  <c r="N302" i="6"/>
  <c r="E304" i="6"/>
  <c r="S305" i="6"/>
  <c r="S301" i="6" s="1"/>
  <c r="E301" i="6" l="1"/>
  <c r="AC303" i="6"/>
  <c r="AC302" i="6"/>
  <c r="F305" i="6"/>
  <c r="O303" i="6"/>
  <c r="O302" i="6"/>
  <c r="N305" i="6"/>
  <c r="AB305" i="6"/>
  <c r="AB301" i="6" s="1"/>
  <c r="T305" i="6"/>
  <c r="T301" i="6" s="1"/>
  <c r="N304" i="6"/>
  <c r="O304" i="6" s="1"/>
  <c r="F304" i="6"/>
  <c r="F301" i="6" l="1"/>
  <c r="N301" i="6"/>
  <c r="AC305" i="6"/>
  <c r="AC301" i="6" s="1"/>
  <c r="O305" i="6"/>
  <c r="O301" i="6" s="1"/>
  <c r="Z198" i="6" l="1"/>
  <c r="Z82" i="6" s="1"/>
  <c r="Z197" i="6"/>
  <c r="Z196" i="6"/>
  <c r="Z194" i="6"/>
  <c r="U198" i="6"/>
  <c r="U82" i="6" s="1"/>
  <c r="U197" i="6"/>
  <c r="U196" i="6"/>
  <c r="U194" i="6"/>
  <c r="L198" i="6"/>
  <c r="L82" i="6" s="1"/>
  <c r="L197" i="6"/>
  <c r="L196" i="6"/>
  <c r="L194" i="6"/>
  <c r="G198" i="6"/>
  <c r="G82" i="6" s="1"/>
  <c r="G197" i="6"/>
  <c r="G196" i="6"/>
  <c r="G194" i="6"/>
  <c r="G192" i="6" l="1"/>
  <c r="L192" i="6"/>
  <c r="U192" i="6"/>
  <c r="Z192" i="6"/>
  <c r="Z25" i="6" l="1"/>
  <c r="Z24" i="6"/>
  <c r="Z23" i="6"/>
  <c r="U25" i="6"/>
  <c r="U24" i="6"/>
  <c r="U23" i="6"/>
  <c r="L25" i="6"/>
  <c r="L24" i="6"/>
  <c r="L23" i="6"/>
  <c r="G25" i="6"/>
  <c r="G24" i="6"/>
  <c r="G23" i="6"/>
  <c r="G27" i="6" l="1"/>
  <c r="Z27" i="6"/>
  <c r="U27" i="6"/>
  <c r="L27" i="6"/>
  <c r="J30" i="6"/>
  <c r="Z131" i="6" l="1"/>
  <c r="U131" i="6"/>
  <c r="L131" i="6"/>
  <c r="G131" i="6"/>
  <c r="Z295" i="6" l="1"/>
  <c r="U295" i="6"/>
  <c r="L295" i="6"/>
  <c r="G295" i="6"/>
  <c r="Z285" i="6"/>
  <c r="U285" i="6"/>
  <c r="L285" i="6"/>
  <c r="G285" i="6"/>
  <c r="Z275" i="6"/>
  <c r="U275" i="6"/>
  <c r="L275" i="6"/>
  <c r="G275" i="6"/>
  <c r="Z270" i="6"/>
  <c r="U270" i="6"/>
  <c r="L270" i="6"/>
  <c r="G270" i="6"/>
  <c r="Z265" i="6"/>
  <c r="U265" i="6"/>
  <c r="L265" i="6"/>
  <c r="G265" i="6"/>
  <c r="Z260" i="6"/>
  <c r="U260" i="6"/>
  <c r="L260" i="6"/>
  <c r="G260" i="6"/>
  <c r="Z255" i="6"/>
  <c r="U255" i="6"/>
  <c r="L255" i="6"/>
  <c r="G255" i="6"/>
  <c r="Z250" i="6"/>
  <c r="U250" i="6"/>
  <c r="L250" i="6"/>
  <c r="G250" i="6"/>
  <c r="Z245" i="6"/>
  <c r="U245" i="6"/>
  <c r="L245" i="6"/>
  <c r="G245" i="6"/>
  <c r="Z240" i="6"/>
  <c r="U240" i="6"/>
  <c r="L240" i="6"/>
  <c r="G240" i="6"/>
  <c r="Z235" i="6"/>
  <c r="U235" i="6"/>
  <c r="L235" i="6"/>
  <c r="G235" i="6"/>
  <c r="Z230" i="6"/>
  <c r="U230" i="6"/>
  <c r="L230" i="6"/>
  <c r="G230" i="6"/>
  <c r="Z225" i="6"/>
  <c r="U225" i="6"/>
  <c r="L225" i="6"/>
  <c r="G225" i="6"/>
  <c r="Z220" i="6"/>
  <c r="U220" i="6"/>
  <c r="L220" i="6"/>
  <c r="G220" i="6"/>
  <c r="Z214" i="6"/>
  <c r="U214" i="6"/>
  <c r="L214" i="6"/>
  <c r="G214" i="6"/>
  <c r="Z209" i="6"/>
  <c r="U209" i="6"/>
  <c r="L209" i="6"/>
  <c r="G209" i="6"/>
  <c r="Z204" i="6"/>
  <c r="U204" i="6"/>
  <c r="L204" i="6"/>
  <c r="G204" i="6"/>
  <c r="Z199" i="6"/>
  <c r="U199" i="6"/>
  <c r="L199" i="6"/>
  <c r="G199" i="6"/>
  <c r="U187" i="6" l="1"/>
  <c r="L187" i="6"/>
  <c r="G187" i="6"/>
  <c r="Z187" i="6"/>
  <c r="Z182" i="6"/>
  <c r="U182" i="6"/>
  <c r="L182" i="6"/>
  <c r="G182" i="6"/>
  <c r="Z176" i="6"/>
  <c r="U176" i="6"/>
  <c r="L176" i="6"/>
  <c r="G176" i="6"/>
  <c r="Z166" i="6"/>
  <c r="U166" i="6"/>
  <c r="L166" i="6"/>
  <c r="G166" i="6"/>
  <c r="Z161" i="6"/>
  <c r="U161" i="6"/>
  <c r="L161" i="6"/>
  <c r="G161" i="6"/>
  <c r="Z156" i="6"/>
  <c r="U156" i="6"/>
  <c r="L156" i="6"/>
  <c r="G156" i="6"/>
  <c r="Z151" i="6"/>
  <c r="U151" i="6"/>
  <c r="L151" i="6"/>
  <c r="G151" i="6"/>
  <c r="Z146" i="6"/>
  <c r="U146" i="6"/>
  <c r="L146" i="6"/>
  <c r="G146" i="6"/>
  <c r="Z141" i="6"/>
  <c r="U141" i="6"/>
  <c r="L141" i="6"/>
  <c r="G141" i="6"/>
  <c r="Z136" i="6"/>
  <c r="U136" i="6"/>
  <c r="L136" i="6"/>
  <c r="G136" i="6"/>
  <c r="Z126" i="6"/>
  <c r="U126" i="6"/>
  <c r="L126" i="6"/>
  <c r="G126" i="6"/>
  <c r="Z121" i="6"/>
  <c r="U121" i="6"/>
  <c r="L121" i="6"/>
  <c r="G121" i="6"/>
  <c r="Z116" i="6"/>
  <c r="U116" i="6"/>
  <c r="L116" i="6"/>
  <c r="G116" i="6"/>
  <c r="Z111" i="6"/>
  <c r="U111" i="6"/>
  <c r="L111" i="6"/>
  <c r="G111" i="6"/>
  <c r="Z106" i="6"/>
  <c r="U106" i="6"/>
  <c r="L106" i="6"/>
  <c r="G106" i="6"/>
  <c r="Z95" i="6"/>
  <c r="U95" i="6"/>
  <c r="L95" i="6"/>
  <c r="G95" i="6"/>
  <c r="Z90" i="6"/>
  <c r="U90" i="6"/>
  <c r="L90" i="6"/>
  <c r="G90" i="6"/>
  <c r="J279" i="6" l="1"/>
  <c r="J120" i="6" l="1"/>
  <c r="K120" i="6" s="1"/>
  <c r="J140" i="6"/>
  <c r="K140" i="6" s="1"/>
  <c r="X160" i="6"/>
  <c r="Y160" i="6" s="1"/>
  <c r="J160" i="6"/>
  <c r="K160" i="6" s="1"/>
  <c r="X181" i="6"/>
  <c r="Y181" i="6" s="1"/>
  <c r="J181" i="6"/>
  <c r="K181" i="6" s="1"/>
  <c r="J115" i="6"/>
  <c r="K115" i="6" s="1"/>
  <c r="J135" i="6"/>
  <c r="K135" i="6" s="1"/>
  <c r="X155" i="6"/>
  <c r="Y155" i="6" s="1"/>
  <c r="J155" i="6"/>
  <c r="K155" i="6" s="1"/>
  <c r="X191" i="6"/>
  <c r="J191" i="6"/>
  <c r="E115" i="6"/>
  <c r="E125" i="6"/>
  <c r="S125" i="6"/>
  <c r="T125" i="6" s="1"/>
  <c r="E135" i="6"/>
  <c r="E145" i="6"/>
  <c r="S145" i="6"/>
  <c r="T145" i="6" s="1"/>
  <c r="E155" i="6"/>
  <c r="E165" i="6"/>
  <c r="S165" i="6"/>
  <c r="E140" i="6"/>
  <c r="E150" i="6"/>
  <c r="E160" i="6"/>
  <c r="F160" i="6" s="1"/>
  <c r="E170" i="6"/>
  <c r="E181" i="6"/>
  <c r="F181" i="6" s="1"/>
  <c r="E191" i="6"/>
  <c r="S191" i="6"/>
  <c r="AD300" i="6"/>
  <c r="X300" i="6"/>
  <c r="S300" i="6"/>
  <c r="T300" i="6" s="1"/>
  <c r="P300" i="6"/>
  <c r="J300" i="6"/>
  <c r="E300" i="6"/>
  <c r="F300" i="6" s="1"/>
  <c r="AD294" i="6"/>
  <c r="X294" i="6"/>
  <c r="S294" i="6"/>
  <c r="T294" i="6" s="1"/>
  <c r="P294" i="6"/>
  <c r="J294" i="6"/>
  <c r="K294" i="6" s="1"/>
  <c r="E294" i="6"/>
  <c r="F294" i="6" s="1"/>
  <c r="AD289" i="6"/>
  <c r="X289" i="6"/>
  <c r="S289" i="6"/>
  <c r="T289" i="6" s="1"/>
  <c r="P289" i="6"/>
  <c r="J289" i="6"/>
  <c r="E289" i="6"/>
  <c r="F289" i="6" s="1"/>
  <c r="AD284" i="6"/>
  <c r="X284" i="6"/>
  <c r="Y284" i="6" s="1"/>
  <c r="S284" i="6"/>
  <c r="T284" i="6" s="1"/>
  <c r="P284" i="6"/>
  <c r="J284" i="6"/>
  <c r="E284" i="6"/>
  <c r="AD279" i="6"/>
  <c r="X279" i="6"/>
  <c r="Y279" i="6" s="1"/>
  <c r="S279" i="6"/>
  <c r="T279" i="6" s="1"/>
  <c r="P279" i="6"/>
  <c r="K279" i="6"/>
  <c r="E279" i="6"/>
  <c r="F279" i="6" s="1"/>
  <c r="AD274" i="6"/>
  <c r="X274" i="6"/>
  <c r="Y274" i="6" s="1"/>
  <c r="S274" i="6"/>
  <c r="T274" i="6" s="1"/>
  <c r="P274" i="6"/>
  <c r="J274" i="6"/>
  <c r="E274" i="6"/>
  <c r="F274" i="6" s="1"/>
  <c r="AD269" i="6"/>
  <c r="X269" i="6"/>
  <c r="Y269" i="6" s="1"/>
  <c r="S269" i="6"/>
  <c r="T269" i="6" s="1"/>
  <c r="P269" i="6"/>
  <c r="J269" i="6"/>
  <c r="E269" i="6"/>
  <c r="F269" i="6" s="1"/>
  <c r="AD264" i="6"/>
  <c r="X264" i="6"/>
  <c r="Y264" i="6" s="1"/>
  <c r="S264" i="6"/>
  <c r="P264" i="6"/>
  <c r="J264" i="6"/>
  <c r="E264" i="6"/>
  <c r="AD259" i="6"/>
  <c r="X259" i="6"/>
  <c r="Y259" i="6" s="1"/>
  <c r="S259" i="6"/>
  <c r="T259" i="6" s="1"/>
  <c r="P259" i="6"/>
  <c r="J259" i="6"/>
  <c r="E259" i="6"/>
  <c r="F259" i="6" s="1"/>
  <c r="AD254" i="6"/>
  <c r="X254" i="6"/>
  <c r="Y254" i="6" s="1"/>
  <c r="S254" i="6"/>
  <c r="T254" i="6" s="1"/>
  <c r="P254" i="6"/>
  <c r="J254" i="6"/>
  <c r="E254" i="6"/>
  <c r="F254" i="6" s="1"/>
  <c r="AD249" i="6"/>
  <c r="X249" i="6"/>
  <c r="Y249" i="6" s="1"/>
  <c r="S249" i="6"/>
  <c r="T249" i="6" s="1"/>
  <c r="P249" i="6"/>
  <c r="J249" i="6"/>
  <c r="E249" i="6"/>
  <c r="AD244" i="6"/>
  <c r="X244" i="6"/>
  <c r="Y244" i="6" s="1"/>
  <c r="S244" i="6"/>
  <c r="P244" i="6"/>
  <c r="J244" i="6"/>
  <c r="E244" i="6"/>
  <c r="AD239" i="6"/>
  <c r="X239" i="6"/>
  <c r="Y239" i="6" s="1"/>
  <c r="S239" i="6"/>
  <c r="P239" i="6"/>
  <c r="J239" i="6"/>
  <c r="E239" i="6"/>
  <c r="AD234" i="6"/>
  <c r="X234" i="6"/>
  <c r="Y234" i="6" s="1"/>
  <c r="S234" i="6"/>
  <c r="T234" i="6" s="1"/>
  <c r="P234" i="6"/>
  <c r="J234" i="6"/>
  <c r="E234" i="6"/>
  <c r="AD229" i="6"/>
  <c r="X229" i="6"/>
  <c r="Y229" i="6" s="1"/>
  <c r="S229" i="6"/>
  <c r="P229" i="6"/>
  <c r="J229" i="6"/>
  <c r="E229" i="6"/>
  <c r="AD224" i="6"/>
  <c r="X224" i="6"/>
  <c r="Y224" i="6" s="1"/>
  <c r="S224" i="6"/>
  <c r="P224" i="6"/>
  <c r="J224" i="6"/>
  <c r="E224" i="6"/>
  <c r="AD219" i="6"/>
  <c r="X219" i="6"/>
  <c r="Y219" i="6" s="1"/>
  <c r="S219" i="6"/>
  <c r="T219" i="6" s="1"/>
  <c r="P219" i="6"/>
  <c r="J219" i="6"/>
  <c r="E219" i="6"/>
  <c r="AD213" i="6"/>
  <c r="AA213" i="6"/>
  <c r="X213" i="6"/>
  <c r="S213" i="6"/>
  <c r="T213" i="6" s="1"/>
  <c r="P213" i="6"/>
  <c r="J213" i="6"/>
  <c r="E213" i="6"/>
  <c r="F213" i="6" s="1"/>
  <c r="AD208" i="6"/>
  <c r="X208" i="6"/>
  <c r="Y208" i="6" s="1"/>
  <c r="S208" i="6"/>
  <c r="T208" i="6" s="1"/>
  <c r="P208" i="6"/>
  <c r="J208" i="6"/>
  <c r="E208" i="6"/>
  <c r="AD203" i="6"/>
  <c r="X203" i="6"/>
  <c r="S203" i="6"/>
  <c r="P203" i="6"/>
  <c r="M198" i="6"/>
  <c r="J203" i="6"/>
  <c r="E203" i="6"/>
  <c r="AD191" i="6"/>
  <c r="P191" i="6"/>
  <c r="AD186" i="6"/>
  <c r="P186" i="6"/>
  <c r="AD181" i="6"/>
  <c r="S181" i="6"/>
  <c r="P181" i="6"/>
  <c r="AD170" i="6"/>
  <c r="S170" i="6"/>
  <c r="P170" i="6"/>
  <c r="J170" i="6"/>
  <c r="K170" i="6" s="1"/>
  <c r="AD165" i="6"/>
  <c r="X165" i="6"/>
  <c r="Y165" i="6" s="1"/>
  <c r="P165" i="6"/>
  <c r="J165" i="6"/>
  <c r="K165" i="6" s="1"/>
  <c r="AD160" i="6"/>
  <c r="S160" i="6"/>
  <c r="P160" i="6"/>
  <c r="AD155" i="6"/>
  <c r="S155" i="6"/>
  <c r="T155" i="6" s="1"/>
  <c r="P155" i="6"/>
  <c r="AD150" i="6"/>
  <c r="X150" i="6"/>
  <c r="Y150" i="6" s="1"/>
  <c r="S150" i="6"/>
  <c r="T150" i="6" s="1"/>
  <c r="P150" i="6"/>
  <c r="J150" i="6"/>
  <c r="K150" i="6" s="1"/>
  <c r="AD145" i="6"/>
  <c r="X145" i="6"/>
  <c r="Y145" i="6" s="1"/>
  <c r="P145" i="6"/>
  <c r="J145" i="6"/>
  <c r="K145" i="6" s="1"/>
  <c r="AD140" i="6"/>
  <c r="S140" i="6"/>
  <c r="T140" i="6" s="1"/>
  <c r="P140" i="6"/>
  <c r="AD135" i="6"/>
  <c r="S135" i="6"/>
  <c r="T135" i="6" s="1"/>
  <c r="P135" i="6"/>
  <c r="AD130" i="6"/>
  <c r="X130" i="6"/>
  <c r="Y130" i="6" s="1"/>
  <c r="S130" i="6"/>
  <c r="P130" i="6"/>
  <c r="J130" i="6"/>
  <c r="K130" i="6" s="1"/>
  <c r="E130" i="6"/>
  <c r="AD125" i="6"/>
  <c r="X125" i="6"/>
  <c r="Y125" i="6" s="1"/>
  <c r="P125" i="6"/>
  <c r="J125" i="6"/>
  <c r="K125" i="6" s="1"/>
  <c r="AD120" i="6"/>
  <c r="X120" i="6"/>
  <c r="Y120" i="6" s="1"/>
  <c r="S120" i="6"/>
  <c r="T120" i="6" s="1"/>
  <c r="P120" i="6"/>
  <c r="AD115" i="6"/>
  <c r="S115" i="6"/>
  <c r="T115" i="6" s="1"/>
  <c r="P115" i="6"/>
  <c r="AD110" i="6"/>
  <c r="X110" i="6"/>
  <c r="Y110" i="6" s="1"/>
  <c r="S110" i="6"/>
  <c r="T110" i="6" s="1"/>
  <c r="P110" i="6"/>
  <c r="J110" i="6"/>
  <c r="K110" i="6" s="1"/>
  <c r="AD100" i="6"/>
  <c r="P100" i="6"/>
  <c r="S94" i="6"/>
  <c r="J94" i="6"/>
  <c r="AD94" i="6"/>
  <c r="P94" i="6"/>
  <c r="P198" i="6" l="1"/>
  <c r="E198" i="6"/>
  <c r="AD198" i="6"/>
  <c r="P89" i="6"/>
  <c r="P82" i="6" s="1"/>
  <c r="AD89" i="6"/>
  <c r="J198" i="6"/>
  <c r="X198" i="6"/>
  <c r="S198" i="6"/>
  <c r="AA198" i="6"/>
  <c r="X170" i="6"/>
  <c r="Y170" i="6" s="1"/>
  <c r="X100" i="6"/>
  <c r="Y100" i="6" s="1"/>
  <c r="J100" i="6"/>
  <c r="K100" i="6" s="1"/>
  <c r="X186" i="6"/>
  <c r="Y186" i="6" s="1"/>
  <c r="J186" i="6"/>
  <c r="K186" i="6" s="1"/>
  <c r="N145" i="6"/>
  <c r="K300" i="6"/>
  <c r="O300" i="6" s="1"/>
  <c r="K289" i="6"/>
  <c r="K284" i="6"/>
  <c r="K269" i="6"/>
  <c r="O269" i="6" s="1"/>
  <c r="K264" i="6"/>
  <c r="K254" i="6"/>
  <c r="O254" i="6" s="1"/>
  <c r="K249" i="6"/>
  <c r="K244" i="6"/>
  <c r="K239" i="6"/>
  <c r="K234" i="6"/>
  <c r="K229" i="6"/>
  <c r="K224" i="6"/>
  <c r="K219" i="6"/>
  <c r="K213" i="6"/>
  <c r="O213" i="6" s="1"/>
  <c r="K208" i="6"/>
  <c r="X140" i="6"/>
  <c r="Y140" i="6" s="1"/>
  <c r="AC140" i="6" s="1"/>
  <c r="N115" i="6"/>
  <c r="E110" i="6"/>
  <c r="F110" i="6" s="1"/>
  <c r="O110" i="6" s="1"/>
  <c r="AC234" i="6"/>
  <c r="AC125" i="6"/>
  <c r="N150" i="6"/>
  <c r="N239" i="6"/>
  <c r="AB239" i="6"/>
  <c r="N244" i="6"/>
  <c r="AB244" i="6"/>
  <c r="N249" i="6"/>
  <c r="N264" i="6"/>
  <c r="AB264" i="6"/>
  <c r="N284" i="6"/>
  <c r="AC284" i="6"/>
  <c r="AC145" i="6"/>
  <c r="E120" i="6"/>
  <c r="N120" i="6" s="1"/>
  <c r="X94" i="6"/>
  <c r="X115" i="6"/>
  <c r="Y115" i="6" s="1"/>
  <c r="AC115" i="6" s="1"/>
  <c r="X135" i="6"/>
  <c r="Y135" i="6" s="1"/>
  <c r="AC135" i="6" s="1"/>
  <c r="N208" i="6"/>
  <c r="AC208" i="6"/>
  <c r="AC155" i="6"/>
  <c r="AB213" i="6"/>
  <c r="AB234" i="6"/>
  <c r="K203" i="6"/>
  <c r="N219" i="6"/>
  <c r="AB219" i="6"/>
  <c r="AC219" i="6"/>
  <c r="N224" i="6"/>
  <c r="AB224" i="6"/>
  <c r="N229" i="6"/>
  <c r="AB229" i="6"/>
  <c r="N234" i="6"/>
  <c r="N203" i="6"/>
  <c r="T203" i="6"/>
  <c r="AB269" i="6"/>
  <c r="AB300" i="6"/>
  <c r="Y191" i="6"/>
  <c r="K191" i="6"/>
  <c r="AC120" i="6"/>
  <c r="N191" i="6"/>
  <c r="N155" i="6"/>
  <c r="N125" i="6"/>
  <c r="F284" i="6"/>
  <c r="N274" i="6"/>
  <c r="N259" i="6"/>
  <c r="F244" i="6"/>
  <c r="F229" i="6"/>
  <c r="F208" i="6"/>
  <c r="AB165" i="6"/>
  <c r="AC150" i="6"/>
  <c r="N170" i="6"/>
  <c r="O160" i="6"/>
  <c r="F155" i="6"/>
  <c r="O155" i="6" s="1"/>
  <c r="AB191" i="6"/>
  <c r="AB181" i="6"/>
  <c r="AB170" i="6"/>
  <c r="AB160" i="6"/>
  <c r="AC110" i="6"/>
  <c r="T191" i="6"/>
  <c r="T181" i="6"/>
  <c r="AC181" i="6" s="1"/>
  <c r="T160" i="6"/>
  <c r="AC160" i="6" s="1"/>
  <c r="O181" i="6"/>
  <c r="N165" i="6"/>
  <c r="N140" i="6"/>
  <c r="N135" i="6"/>
  <c r="F150" i="6"/>
  <c r="O150" i="6" s="1"/>
  <c r="F145" i="6"/>
  <c r="O145" i="6" s="1"/>
  <c r="F140" i="6"/>
  <c r="O140" i="6" s="1"/>
  <c r="F135" i="6"/>
  <c r="O135" i="6" s="1"/>
  <c r="F125" i="6"/>
  <c r="O125" i="6" s="1"/>
  <c r="F115" i="6"/>
  <c r="O115" i="6" s="1"/>
  <c r="N94" i="6"/>
  <c r="K94" i="6"/>
  <c r="AB110" i="6"/>
  <c r="AB120" i="6"/>
  <c r="AB125" i="6"/>
  <c r="AB150" i="6"/>
  <c r="F191" i="6"/>
  <c r="F203" i="6"/>
  <c r="F219" i="6"/>
  <c r="T229" i="6"/>
  <c r="AC229" i="6" s="1"/>
  <c r="F234" i="6"/>
  <c r="T244" i="6"/>
  <c r="AC244" i="6" s="1"/>
  <c r="F249" i="6"/>
  <c r="AB289" i="6"/>
  <c r="N130" i="6"/>
  <c r="AB130" i="6"/>
  <c r="AC269" i="6"/>
  <c r="O279" i="6"/>
  <c r="O294" i="6"/>
  <c r="N160" i="6"/>
  <c r="N181" i="6"/>
  <c r="AB208" i="6"/>
  <c r="N213" i="6"/>
  <c r="N269" i="6"/>
  <c r="AB284" i="6"/>
  <c r="AB145" i="6"/>
  <c r="AB155" i="6"/>
  <c r="AB203" i="6"/>
  <c r="AB294" i="6"/>
  <c r="Y300" i="6"/>
  <c r="AC300" i="6" s="1"/>
  <c r="N300" i="6"/>
  <c r="Y294" i="6"/>
  <c r="AC294" i="6" s="1"/>
  <c r="N294" i="6"/>
  <c r="Y289" i="6"/>
  <c r="AC289" i="6" s="1"/>
  <c r="N289" i="6"/>
  <c r="AC279" i="6"/>
  <c r="N279" i="6"/>
  <c r="AB279" i="6"/>
  <c r="AC274" i="6"/>
  <c r="K274" i="6"/>
  <c r="AB274" i="6"/>
  <c r="F264" i="6"/>
  <c r="T264" i="6"/>
  <c r="AC264" i="6" s="1"/>
  <c r="AC259" i="6"/>
  <c r="K259" i="6"/>
  <c r="AB259" i="6"/>
  <c r="AC254" i="6"/>
  <c r="N254" i="6"/>
  <c r="AB254" i="6"/>
  <c r="AC249" i="6"/>
  <c r="AB249" i="6"/>
  <c r="F239" i="6"/>
  <c r="T239" i="6"/>
  <c r="AC239" i="6" s="1"/>
  <c r="F224" i="6"/>
  <c r="T224" i="6"/>
  <c r="AC224" i="6" s="1"/>
  <c r="Y213" i="6"/>
  <c r="AC213" i="6" s="1"/>
  <c r="Y203" i="6"/>
  <c r="F170" i="6"/>
  <c r="O170" i="6" s="1"/>
  <c r="T170" i="6"/>
  <c r="F165" i="6"/>
  <c r="O165" i="6" s="1"/>
  <c r="T165" i="6"/>
  <c r="AC165" i="6" s="1"/>
  <c r="F130" i="6"/>
  <c r="O130" i="6" s="1"/>
  <c r="T130" i="6"/>
  <c r="AC130" i="6" s="1"/>
  <c r="F94" i="6"/>
  <c r="T94" i="6"/>
  <c r="AC170" i="6" l="1"/>
  <c r="AD82" i="6"/>
  <c r="K89" i="6"/>
  <c r="Y198" i="6"/>
  <c r="N198" i="6"/>
  <c r="AB198" i="6"/>
  <c r="K198" i="6"/>
  <c r="Y94" i="6"/>
  <c r="Y89" i="6" s="1"/>
  <c r="X89" i="6"/>
  <c r="X82" i="6" s="1"/>
  <c r="F198" i="6"/>
  <c r="T198" i="6"/>
  <c r="J89" i="6"/>
  <c r="J82" i="6" s="1"/>
  <c r="O239" i="6"/>
  <c r="O224" i="6"/>
  <c r="O229" i="6"/>
  <c r="O284" i="6"/>
  <c r="AB140" i="6"/>
  <c r="AB115" i="6"/>
  <c r="O289" i="6"/>
  <c r="O249" i="6"/>
  <c r="O274" i="6"/>
  <c r="O264" i="6"/>
  <c r="O259" i="6"/>
  <c r="O244" i="6"/>
  <c r="O234" i="6"/>
  <c r="O219" i="6"/>
  <c r="O208" i="6"/>
  <c r="O203" i="6"/>
  <c r="N110" i="6"/>
  <c r="O191" i="6"/>
  <c r="F120" i="6"/>
  <c r="O120" i="6" s="1"/>
  <c r="AB94" i="6"/>
  <c r="AB135" i="6"/>
  <c r="AC191" i="6"/>
  <c r="S186" i="6"/>
  <c r="E186" i="6"/>
  <c r="M89" i="6"/>
  <c r="M82" i="6" s="1"/>
  <c r="E100" i="6"/>
  <c r="AC203" i="6"/>
  <c r="AC198" i="6" s="1"/>
  <c r="S100" i="6"/>
  <c r="O94" i="6"/>
  <c r="K82" i="6" l="1"/>
  <c r="AC94" i="6"/>
  <c r="O198" i="6"/>
  <c r="S89" i="6"/>
  <c r="S82" i="6" s="1"/>
  <c r="Y82" i="6"/>
  <c r="AA89" i="6"/>
  <c r="AA82" i="6" s="1"/>
  <c r="E89" i="6"/>
  <c r="E82" i="6" s="1"/>
  <c r="AB100" i="6"/>
  <c r="T100" i="6"/>
  <c r="N100" i="6"/>
  <c r="F100" i="6"/>
  <c r="N186" i="6"/>
  <c r="F186" i="6"/>
  <c r="O186" i="6" s="1"/>
  <c r="T186" i="6"/>
  <c r="AC186" i="6" s="1"/>
  <c r="AB186" i="6"/>
  <c r="F89" i="6" l="1"/>
  <c r="F82" i="6" s="1"/>
  <c r="N89" i="6"/>
  <c r="N82" i="6" s="1"/>
  <c r="AB89" i="6"/>
  <c r="AB82" i="6" s="1"/>
  <c r="T89" i="6"/>
  <c r="T82" i="6" s="1"/>
  <c r="AC100" i="6"/>
  <c r="AC89" i="6" s="1"/>
  <c r="AC82" i="6" s="1"/>
  <c r="O100" i="6"/>
  <c r="O89" i="6" s="1"/>
  <c r="O82" i="6" s="1"/>
  <c r="Z370" i="6" l="1"/>
  <c r="U370" i="6"/>
  <c r="L370" i="6"/>
  <c r="G370" i="6"/>
  <c r="Z349" i="6" l="1"/>
  <c r="U349" i="6"/>
  <c r="L349" i="6"/>
  <c r="G349" i="6"/>
  <c r="G357" i="6" l="1"/>
  <c r="U357" i="6"/>
  <c r="Z357" i="6"/>
  <c r="Z353" i="6"/>
  <c r="U353" i="6"/>
  <c r="L353" i="6"/>
  <c r="G353" i="6"/>
  <c r="Z345" i="6"/>
  <c r="U345" i="6"/>
  <c r="L345" i="6"/>
  <c r="G345" i="6"/>
  <c r="G341" i="6"/>
  <c r="L341" i="6"/>
  <c r="U341" i="6"/>
  <c r="Z341" i="6"/>
  <c r="Z337" i="6"/>
  <c r="U337" i="6"/>
  <c r="L337" i="6"/>
  <c r="G337" i="6"/>
  <c r="G333" i="6"/>
  <c r="L333" i="6"/>
  <c r="U333" i="6"/>
  <c r="Z333" i="6"/>
  <c r="P293" i="6" l="1"/>
  <c r="AD283" i="6"/>
  <c r="AD293" i="6"/>
  <c r="AD197" i="6" l="1"/>
  <c r="P283" i="6"/>
  <c r="P197" i="6" s="1"/>
  <c r="AD164" i="6"/>
  <c r="P164" i="6"/>
  <c r="AD159" i="6"/>
  <c r="X159" i="6"/>
  <c r="S159" i="6"/>
  <c r="P159" i="6"/>
  <c r="J159" i="6"/>
  <c r="E159" i="6"/>
  <c r="AD154" i="6"/>
  <c r="X154" i="6"/>
  <c r="Y154" i="6" s="1"/>
  <c r="S154" i="6"/>
  <c r="T154" i="6" s="1"/>
  <c r="P154" i="6"/>
  <c r="J154" i="6"/>
  <c r="K154" i="6" s="1"/>
  <c r="E154" i="6"/>
  <c r="F154" i="6" s="1"/>
  <c r="AD149" i="6"/>
  <c r="X149" i="6"/>
  <c r="Y149" i="6" s="1"/>
  <c r="S149" i="6"/>
  <c r="P149" i="6"/>
  <c r="J149" i="6"/>
  <c r="K149" i="6" s="1"/>
  <c r="E149" i="6"/>
  <c r="AD144" i="6"/>
  <c r="X144" i="6"/>
  <c r="Y144" i="6" s="1"/>
  <c r="S144" i="6"/>
  <c r="T144" i="6" s="1"/>
  <c r="P144" i="6"/>
  <c r="J144" i="6"/>
  <c r="K144" i="6" s="1"/>
  <c r="E144" i="6"/>
  <c r="F144" i="6" s="1"/>
  <c r="AD139" i="6"/>
  <c r="X139" i="6"/>
  <c r="Y139" i="6" s="1"/>
  <c r="S139" i="6"/>
  <c r="T139" i="6" s="1"/>
  <c r="P139" i="6"/>
  <c r="J139" i="6"/>
  <c r="K139" i="6" s="1"/>
  <c r="E139" i="6"/>
  <c r="F139" i="6" s="1"/>
  <c r="AD134" i="6"/>
  <c r="X134" i="6"/>
  <c r="Y134" i="6" s="1"/>
  <c r="S134" i="6"/>
  <c r="P134" i="6"/>
  <c r="J134" i="6"/>
  <c r="K134" i="6" s="1"/>
  <c r="E134" i="6"/>
  <c r="AD129" i="6"/>
  <c r="X129" i="6"/>
  <c r="Y129" i="6" s="1"/>
  <c r="S129" i="6"/>
  <c r="T129" i="6" s="1"/>
  <c r="P129" i="6"/>
  <c r="J129" i="6"/>
  <c r="K129" i="6" s="1"/>
  <c r="E129" i="6"/>
  <c r="F129" i="6" s="1"/>
  <c r="AD124" i="6"/>
  <c r="X124" i="6"/>
  <c r="Y124" i="6" s="1"/>
  <c r="S124" i="6"/>
  <c r="P124" i="6"/>
  <c r="J124" i="6"/>
  <c r="K124" i="6" s="1"/>
  <c r="E124" i="6"/>
  <c r="AD119" i="6"/>
  <c r="X119" i="6"/>
  <c r="Y119" i="6" s="1"/>
  <c r="S119" i="6"/>
  <c r="P119" i="6"/>
  <c r="J119" i="6"/>
  <c r="K119" i="6" s="1"/>
  <c r="E119" i="6"/>
  <c r="AD114" i="6"/>
  <c r="X114" i="6"/>
  <c r="Y114" i="6" s="1"/>
  <c r="S114" i="6"/>
  <c r="P114" i="6"/>
  <c r="J114" i="6"/>
  <c r="K114" i="6" s="1"/>
  <c r="E114" i="6"/>
  <c r="X164" i="6" l="1"/>
  <c r="Y164" i="6" s="1"/>
  <c r="K159" i="6"/>
  <c r="Y159" i="6"/>
  <c r="S164" i="6"/>
  <c r="T164" i="6" s="1"/>
  <c r="N149" i="6"/>
  <c r="AB134" i="6"/>
  <c r="AC144" i="6"/>
  <c r="F149" i="6"/>
  <c r="O149" i="6" s="1"/>
  <c r="N134" i="6"/>
  <c r="AB149" i="6"/>
  <c r="T134" i="6"/>
  <c r="AC134" i="6" s="1"/>
  <c r="T149" i="6"/>
  <c r="AC149" i="6" s="1"/>
  <c r="F134" i="6"/>
  <c r="O134" i="6" s="1"/>
  <c r="O154" i="6"/>
  <c r="E164" i="6"/>
  <c r="F164" i="6" s="1"/>
  <c r="AB139" i="6"/>
  <c r="J164" i="6"/>
  <c r="K164" i="6" s="1"/>
  <c r="O129" i="6"/>
  <c r="AB154" i="6"/>
  <c r="T159" i="6"/>
  <c r="AB159" i="6"/>
  <c r="T114" i="6"/>
  <c r="AC114" i="6" s="1"/>
  <c r="AB114" i="6"/>
  <c r="N124" i="6"/>
  <c r="F124" i="6"/>
  <c r="O124" i="6" s="1"/>
  <c r="AB129" i="6"/>
  <c r="N144" i="6"/>
  <c r="AB119" i="6"/>
  <c r="T119" i="6"/>
  <c r="AC119" i="6" s="1"/>
  <c r="N139" i="6"/>
  <c r="F119" i="6"/>
  <c r="O119" i="6" s="1"/>
  <c r="N119" i="6"/>
  <c r="AC129" i="6"/>
  <c r="O139" i="6"/>
  <c r="O144" i="6"/>
  <c r="AC154" i="6"/>
  <c r="N159" i="6"/>
  <c r="F159" i="6"/>
  <c r="N114" i="6"/>
  <c r="F114" i="6"/>
  <c r="O114" i="6" s="1"/>
  <c r="T124" i="6"/>
  <c r="AC124" i="6" s="1"/>
  <c r="AB124" i="6"/>
  <c r="N129" i="6"/>
  <c r="AC139" i="6"/>
  <c r="AB144" i="6"/>
  <c r="N154" i="6"/>
  <c r="AD109" i="6"/>
  <c r="X109" i="6"/>
  <c r="Y109" i="6" s="1"/>
  <c r="S109" i="6"/>
  <c r="P109" i="6"/>
  <c r="J109" i="6"/>
  <c r="K109" i="6" s="1"/>
  <c r="E109" i="6"/>
  <c r="F109" i="6" s="1"/>
  <c r="P99" i="6"/>
  <c r="J99" i="6"/>
  <c r="K99" i="6" s="1"/>
  <c r="E99" i="6"/>
  <c r="F99" i="6" s="1"/>
  <c r="AD93" i="6"/>
  <c r="X93" i="6"/>
  <c r="S93" i="6"/>
  <c r="P93" i="6"/>
  <c r="J93" i="6"/>
  <c r="E93" i="6"/>
  <c r="J76" i="6"/>
  <c r="X76" i="6"/>
  <c r="Y69" i="6"/>
  <c r="Y66" i="6" s="1"/>
  <c r="X69" i="6"/>
  <c r="T69" i="6"/>
  <c r="T66" i="6" s="1"/>
  <c r="K69" i="6"/>
  <c r="K66" i="6" s="1"/>
  <c r="J69" i="6"/>
  <c r="F69" i="6"/>
  <c r="E69" i="6"/>
  <c r="X65" i="6"/>
  <c r="S65" i="6"/>
  <c r="J65" i="6"/>
  <c r="E65" i="6"/>
  <c r="G50" i="6"/>
  <c r="L50" i="6"/>
  <c r="U50" i="6"/>
  <c r="Z50" i="6"/>
  <c r="J61" i="6" l="1"/>
  <c r="G65" i="6"/>
  <c r="AD88" i="6"/>
  <c r="X61" i="6"/>
  <c r="P88" i="6"/>
  <c r="U65" i="6"/>
  <c r="AC164" i="6"/>
  <c r="AB164" i="6"/>
  <c r="AC159" i="6"/>
  <c r="O159" i="6"/>
  <c r="L69" i="6"/>
  <c r="O109" i="6"/>
  <c r="N69" i="6"/>
  <c r="O69" i="6"/>
  <c r="S76" i="6"/>
  <c r="U76" i="6" s="1"/>
  <c r="K93" i="6"/>
  <c r="T93" i="6"/>
  <c r="N164" i="6"/>
  <c r="F93" i="6"/>
  <c r="Y93" i="6"/>
  <c r="O164" i="6"/>
  <c r="N65" i="6"/>
  <c r="AC69" i="6"/>
  <c r="E76" i="6"/>
  <c r="E61" i="6" s="1"/>
  <c r="Z69" i="6"/>
  <c r="O99" i="6"/>
  <c r="AB109" i="6"/>
  <c r="F65" i="6"/>
  <c r="Z65" i="6"/>
  <c r="Z76" i="6"/>
  <c r="Y76" i="6" s="1"/>
  <c r="L76" i="6"/>
  <c r="K76" i="6" s="1"/>
  <c r="L65" i="6"/>
  <c r="AB65" i="6"/>
  <c r="F66" i="6"/>
  <c r="U69" i="6"/>
  <c r="AB69" i="6"/>
  <c r="AB93" i="6"/>
  <c r="G69" i="6"/>
  <c r="N93" i="6"/>
  <c r="N109" i="6"/>
  <c r="T109" i="6"/>
  <c r="AC109" i="6" s="1"/>
  <c r="N99" i="6"/>
  <c r="Z51" i="6"/>
  <c r="U51" i="6"/>
  <c r="AD54" i="6"/>
  <c r="AD50" i="6" s="1"/>
  <c r="X54" i="6"/>
  <c r="X50" i="6" s="1"/>
  <c r="S54" i="6"/>
  <c r="S50" i="6" s="1"/>
  <c r="P54" i="6"/>
  <c r="P50" i="6" s="1"/>
  <c r="L51" i="6"/>
  <c r="J54" i="6"/>
  <c r="J50" i="6" s="1"/>
  <c r="G51" i="6"/>
  <c r="E54" i="6"/>
  <c r="E50" i="6" s="1"/>
  <c r="Z46" i="6"/>
  <c r="X46" i="6"/>
  <c r="P65" i="6" l="1"/>
  <c r="L61" i="6"/>
  <c r="T65" i="6"/>
  <c r="U61" i="6"/>
  <c r="Z61" i="6"/>
  <c r="Z21" i="6" s="1"/>
  <c r="S61" i="6"/>
  <c r="P69" i="6"/>
  <c r="K65" i="6"/>
  <c r="K61" i="6" s="1"/>
  <c r="AB76" i="6"/>
  <c r="AB61" i="6" s="1"/>
  <c r="AC93" i="6"/>
  <c r="AD69" i="6"/>
  <c r="O93" i="6"/>
  <c r="Y46" i="6"/>
  <c r="T76" i="6"/>
  <c r="G76" i="6"/>
  <c r="G61" i="6" s="1"/>
  <c r="N76" i="6"/>
  <c r="N61" i="6" s="1"/>
  <c r="AD76" i="6"/>
  <c r="K54" i="6"/>
  <c r="K50" i="6" s="1"/>
  <c r="AD65" i="6"/>
  <c r="Y65" i="6"/>
  <c r="Y61" i="6" s="1"/>
  <c r="F54" i="6"/>
  <c r="Y54" i="6"/>
  <c r="Y50" i="6" s="1"/>
  <c r="N54" i="6"/>
  <c r="N50" i="6" s="1"/>
  <c r="T54" i="6"/>
  <c r="AB54" i="6"/>
  <c r="AB50" i="6" s="1"/>
  <c r="U46" i="6"/>
  <c r="AD46" i="6" s="1"/>
  <c r="S46" i="6"/>
  <c r="L46" i="6"/>
  <c r="J46" i="6"/>
  <c r="G46" i="6"/>
  <c r="E46" i="6"/>
  <c r="AD42" i="6"/>
  <c r="Z39" i="6"/>
  <c r="X42" i="6"/>
  <c r="Y42" i="6" s="1"/>
  <c r="U39" i="6"/>
  <c r="S42" i="6"/>
  <c r="T42" i="6" s="1"/>
  <c r="P42" i="6"/>
  <c r="L39" i="6"/>
  <c r="J42" i="6"/>
  <c r="K42" i="6" s="1"/>
  <c r="G39" i="6"/>
  <c r="E42" i="6"/>
  <c r="F42" i="6" s="1"/>
  <c r="X38" i="6"/>
  <c r="S38" i="6"/>
  <c r="J38" i="6"/>
  <c r="E38" i="6"/>
  <c r="AD34" i="6"/>
  <c r="X34" i="6"/>
  <c r="Y34" i="6" s="1"/>
  <c r="S34" i="6"/>
  <c r="T34" i="6" s="1"/>
  <c r="J34" i="6"/>
  <c r="P34" i="6"/>
  <c r="E34" i="6"/>
  <c r="F34" i="6" s="1"/>
  <c r="X30" i="6"/>
  <c r="S30" i="6"/>
  <c r="E30" i="6"/>
  <c r="L21" i="6" l="1"/>
  <c r="E25" i="6"/>
  <c r="E21" i="6" s="1"/>
  <c r="J25" i="6"/>
  <c r="J21" i="6" s="1"/>
  <c r="G21" i="6"/>
  <c r="U21" i="6"/>
  <c r="AD61" i="6"/>
  <c r="T61" i="6"/>
  <c r="S25" i="6"/>
  <c r="S21" i="6" s="1"/>
  <c r="X25" i="6"/>
  <c r="X21" i="6" s="1"/>
  <c r="K34" i="6"/>
  <c r="AC76" i="6"/>
  <c r="O65" i="6"/>
  <c r="AD38" i="6"/>
  <c r="P38" i="6"/>
  <c r="P46" i="6"/>
  <c r="K46" i="6"/>
  <c r="F46" i="6"/>
  <c r="K38" i="6"/>
  <c r="K30" i="6"/>
  <c r="F38" i="6"/>
  <c r="P76" i="6"/>
  <c r="P61" i="6" s="1"/>
  <c r="F76" i="6"/>
  <c r="F61" i="6" s="1"/>
  <c r="AB30" i="6"/>
  <c r="AB42" i="6"/>
  <c r="F30" i="6"/>
  <c r="AB34" i="6"/>
  <c r="Y38" i="6"/>
  <c r="N30" i="6"/>
  <c r="Y30" i="6"/>
  <c r="O42" i="6"/>
  <c r="AC42" i="6"/>
  <c r="T30" i="6"/>
  <c r="T38" i="6"/>
  <c r="N42" i="6"/>
  <c r="N46" i="6"/>
  <c r="AC65" i="6"/>
  <c r="AC34" i="6"/>
  <c r="P30" i="6"/>
  <c r="P25" i="6" s="1"/>
  <c r="AD30" i="6"/>
  <c r="AB38" i="6"/>
  <c r="N38" i="6"/>
  <c r="O34" i="6"/>
  <c r="T50" i="6"/>
  <c r="AC54" i="6"/>
  <c r="AC50" i="6" s="1"/>
  <c r="F50" i="6"/>
  <c r="O54" i="6"/>
  <c r="O50" i="6" s="1"/>
  <c r="AB46" i="6"/>
  <c r="T46" i="6"/>
  <c r="AC46" i="6" s="1"/>
  <c r="N34" i="6"/>
  <c r="P21" i="6" l="1"/>
  <c r="K25" i="6"/>
  <c r="K21" i="6" s="1"/>
  <c r="F25" i="6"/>
  <c r="F21" i="6" s="1"/>
  <c r="AC61" i="6"/>
  <c r="AD25" i="6"/>
  <c r="AD21" i="6" s="1"/>
  <c r="AB25" i="6"/>
  <c r="AB21" i="6" s="1"/>
  <c r="Y25" i="6"/>
  <c r="Y21" i="6" s="1"/>
  <c r="T25" i="6"/>
  <c r="T21" i="6" s="1"/>
  <c r="N25" i="6"/>
  <c r="N21" i="6" s="1"/>
  <c r="O38" i="6"/>
  <c r="O46" i="6"/>
  <c r="AC38" i="6"/>
  <c r="O76" i="6"/>
  <c r="O61" i="6" s="1"/>
  <c r="AC30" i="6"/>
  <c r="O30" i="6"/>
  <c r="O25" i="6" l="1"/>
  <c r="O21" i="6" s="1"/>
  <c r="AC25" i="6"/>
  <c r="AC21" i="6" s="1"/>
  <c r="U290" i="6" l="1"/>
  <c r="G290" i="6"/>
  <c r="Z45" i="6"/>
  <c r="Z44" i="6"/>
  <c r="U45" i="6"/>
  <c r="U44" i="6"/>
  <c r="L45" i="6"/>
  <c r="L44" i="6"/>
  <c r="G45" i="6"/>
  <c r="G44" i="6"/>
  <c r="L35" i="6" l="1"/>
  <c r="Z35" i="6"/>
  <c r="L43" i="6"/>
  <c r="G35" i="6"/>
  <c r="U35" i="6"/>
  <c r="G43" i="6"/>
  <c r="U43" i="6"/>
  <c r="Z43" i="6"/>
  <c r="AD189" i="6" l="1"/>
  <c r="P189" i="6"/>
  <c r="AD188" i="6"/>
  <c r="P188" i="6"/>
  <c r="P187" i="6" l="1"/>
  <c r="AD187" i="6"/>
  <c r="X188" i="6"/>
  <c r="Y188" i="6" s="1"/>
  <c r="J188" i="6"/>
  <c r="K188" i="6" s="1"/>
  <c r="S190" i="6"/>
  <c r="E189" i="6"/>
  <c r="F189" i="6" s="1"/>
  <c r="X189" i="6"/>
  <c r="X190" i="6"/>
  <c r="J189" i="6"/>
  <c r="J190" i="6"/>
  <c r="E188" i="6"/>
  <c r="S188" i="6"/>
  <c r="S189" i="6"/>
  <c r="S187" i="6" l="1"/>
  <c r="J187" i="6"/>
  <c r="X187" i="6"/>
  <c r="K189" i="6"/>
  <c r="O189" i="6" s="1"/>
  <c r="Y190" i="6"/>
  <c r="Y189" i="6"/>
  <c r="K190" i="6"/>
  <c r="N188" i="6"/>
  <c r="N189" i="6"/>
  <c r="E190" i="6"/>
  <c r="E187" i="6" s="1"/>
  <c r="AB190" i="6"/>
  <c r="T190" i="6"/>
  <c r="F188" i="6"/>
  <c r="T188" i="6"/>
  <c r="AB188" i="6"/>
  <c r="T189" i="6"/>
  <c r="AB189" i="6"/>
  <c r="Y187" i="6" l="1"/>
  <c r="T187" i="6"/>
  <c r="AB187" i="6"/>
  <c r="K187" i="6"/>
  <c r="AC189" i="6"/>
  <c r="AC190" i="6"/>
  <c r="O188" i="6"/>
  <c r="N190" i="6"/>
  <c r="N187" i="6" s="1"/>
  <c r="F190" i="6"/>
  <c r="F187" i="6" s="1"/>
  <c r="AC188" i="6"/>
  <c r="AC187" i="6" l="1"/>
  <c r="O190" i="6"/>
  <c r="O187" i="6" s="1"/>
  <c r="X373" i="6" l="1"/>
  <c r="X366" i="6"/>
  <c r="X360" i="6"/>
  <c r="Y360" i="6" s="1"/>
  <c r="X356" i="6"/>
  <c r="Y356" i="6" s="1"/>
  <c r="X352" i="6"/>
  <c r="Y352" i="6" s="1"/>
  <c r="X348" i="6"/>
  <c r="Y348" i="6" s="1"/>
  <c r="X344" i="6"/>
  <c r="Y344" i="6" s="1"/>
  <c r="X340" i="6"/>
  <c r="Y340" i="6" s="1"/>
  <c r="X336" i="6"/>
  <c r="Y336" i="6" s="1"/>
  <c r="X328" i="6"/>
  <c r="X320" i="6"/>
  <c r="Z320" i="6" s="1"/>
  <c r="X243" i="6"/>
  <c r="Y243" i="6" s="1"/>
  <c r="X223" i="6"/>
  <c r="Y223" i="6" s="1"/>
  <c r="X212" i="6"/>
  <c r="Y212" i="6" s="1"/>
  <c r="X299" i="6"/>
  <c r="Y299" i="6" s="1"/>
  <c r="X293" i="6"/>
  <c r="Y293" i="6" s="1"/>
  <c r="X288" i="6"/>
  <c r="Y288" i="6" s="1"/>
  <c r="X283" i="6"/>
  <c r="Y283" i="6" s="1"/>
  <c r="X278" i="6"/>
  <c r="Y278" i="6" s="1"/>
  <c r="X273" i="6"/>
  <c r="Y273" i="6" s="1"/>
  <c r="X268" i="6"/>
  <c r="Y268" i="6" s="1"/>
  <c r="X263" i="6"/>
  <c r="Y263" i="6" s="1"/>
  <c r="X258" i="6"/>
  <c r="Y258" i="6" s="1"/>
  <c r="X253" i="6"/>
  <c r="Y253" i="6" s="1"/>
  <c r="X248" i="6"/>
  <c r="Y248" i="6" s="1"/>
  <c r="X238" i="6"/>
  <c r="Y238" i="6" s="1"/>
  <c r="X233" i="6"/>
  <c r="Y233" i="6" s="1"/>
  <c r="X228" i="6"/>
  <c r="Y228" i="6" s="1"/>
  <c r="X218" i="6"/>
  <c r="Y218" i="6" s="1"/>
  <c r="X185" i="6"/>
  <c r="Y185" i="6" s="1"/>
  <c r="X180" i="6"/>
  <c r="Y180" i="6" s="1"/>
  <c r="X169" i="6"/>
  <c r="Y169" i="6" s="1"/>
  <c r="X41" i="6"/>
  <c r="S340" i="6"/>
  <c r="S324" i="6"/>
  <c r="G367" i="6"/>
  <c r="L367" i="6"/>
  <c r="U367" i="6"/>
  <c r="Z367" i="6"/>
  <c r="L357" i="6"/>
  <c r="G55" i="6"/>
  <c r="L55" i="6"/>
  <c r="U55" i="6"/>
  <c r="Z55" i="6"/>
  <c r="G48" i="6"/>
  <c r="L48" i="6"/>
  <c r="U48" i="6"/>
  <c r="Z48" i="6"/>
  <c r="G49" i="6"/>
  <c r="L49" i="6"/>
  <c r="U49" i="6"/>
  <c r="Z49" i="6"/>
  <c r="Y373" i="6" l="1"/>
  <c r="S373" i="6"/>
  <c r="S352" i="6"/>
  <c r="Z366" i="6"/>
  <c r="Y366" i="6" s="1"/>
  <c r="S99" i="6"/>
  <c r="X99" i="6"/>
  <c r="X88" i="6" s="1"/>
  <c r="Y320" i="6"/>
  <c r="Z328" i="6"/>
  <c r="Y328" i="6" s="1"/>
  <c r="U324" i="6"/>
  <c r="S366" i="6"/>
  <c r="X207" i="6"/>
  <c r="S218" i="6"/>
  <c r="S248" i="6"/>
  <c r="S268" i="6"/>
  <c r="S283" i="6"/>
  <c r="S320" i="6"/>
  <c r="U320" i="6" s="1"/>
  <c r="S336" i="6"/>
  <c r="S348" i="6"/>
  <c r="S360" i="6"/>
  <c r="S207" i="6"/>
  <c r="S223" i="6"/>
  <c r="S212" i="6"/>
  <c r="S243" i="6"/>
  <c r="S233" i="6"/>
  <c r="S258" i="6"/>
  <c r="S273" i="6"/>
  <c r="S293" i="6"/>
  <c r="S328" i="6"/>
  <c r="S185" i="6"/>
  <c r="X324" i="6"/>
  <c r="AB324" i="6" s="1"/>
  <c r="S169" i="6"/>
  <c r="S180" i="6"/>
  <c r="S228" i="6"/>
  <c r="S238" i="6"/>
  <c r="S253" i="6"/>
  <c r="S263" i="6"/>
  <c r="S278" i="6"/>
  <c r="S288" i="6"/>
  <c r="S299" i="6"/>
  <c r="AB340" i="6"/>
  <c r="AC340" i="6" s="1"/>
  <c r="T340" i="6"/>
  <c r="S344" i="6"/>
  <c r="S356" i="6"/>
  <c r="U47" i="6"/>
  <c r="L47" i="6"/>
  <c r="G47" i="6"/>
  <c r="Z47" i="6"/>
  <c r="J373" i="6"/>
  <c r="J366" i="6"/>
  <c r="J360" i="6"/>
  <c r="K360" i="6" s="1"/>
  <c r="J356" i="6"/>
  <c r="K356" i="6" s="1"/>
  <c r="J352" i="6"/>
  <c r="K352" i="6" s="1"/>
  <c r="J348" i="6"/>
  <c r="K348" i="6" s="1"/>
  <c r="J344" i="6"/>
  <c r="K344" i="6" s="1"/>
  <c r="J340" i="6"/>
  <c r="K340" i="6" s="1"/>
  <c r="J336" i="6"/>
  <c r="K336" i="6" s="1"/>
  <c r="J328" i="6"/>
  <c r="J324" i="6"/>
  <c r="J320" i="6"/>
  <c r="L320" i="6" s="1"/>
  <c r="J243" i="6"/>
  <c r="K243" i="6" s="1"/>
  <c r="J223" i="6"/>
  <c r="K223" i="6" s="1"/>
  <c r="J212" i="6"/>
  <c r="K212" i="6" s="1"/>
  <c r="J299" i="6"/>
  <c r="K299" i="6" s="1"/>
  <c r="J293" i="6"/>
  <c r="K293" i="6" s="1"/>
  <c r="J288" i="6"/>
  <c r="K288" i="6" s="1"/>
  <c r="J283" i="6"/>
  <c r="K283" i="6" s="1"/>
  <c r="J278" i="6"/>
  <c r="K278" i="6" s="1"/>
  <c r="J273" i="6"/>
  <c r="K273" i="6" s="1"/>
  <c r="J268" i="6"/>
  <c r="K268" i="6" s="1"/>
  <c r="J263" i="6"/>
  <c r="K263" i="6" s="1"/>
  <c r="J258" i="6"/>
  <c r="K258" i="6" s="1"/>
  <c r="J253" i="6"/>
  <c r="K253" i="6" s="1"/>
  <c r="J248" i="6"/>
  <c r="K248" i="6" s="1"/>
  <c r="J238" i="6"/>
  <c r="K238" i="6" s="1"/>
  <c r="J233" i="6"/>
  <c r="K233" i="6" s="1"/>
  <c r="J228" i="6"/>
  <c r="K228" i="6" s="1"/>
  <c r="J218" i="6"/>
  <c r="K218" i="6" s="1"/>
  <c r="J185" i="6"/>
  <c r="K185" i="6" s="1"/>
  <c r="J180" i="6"/>
  <c r="K180" i="6" s="1"/>
  <c r="E340" i="6"/>
  <c r="E336" i="6"/>
  <c r="E288" i="6"/>
  <c r="E180" i="6"/>
  <c r="S88" i="6" l="1"/>
  <c r="AA88" i="6"/>
  <c r="X202" i="6"/>
  <c r="X197" i="6" s="1"/>
  <c r="S202" i="6"/>
  <c r="S197" i="6" s="1"/>
  <c r="J169" i="6"/>
  <c r="J88" i="6" s="1"/>
  <c r="K373" i="6"/>
  <c r="E373" i="6"/>
  <c r="AD373" i="6"/>
  <c r="AB373" i="6"/>
  <c r="E352" i="6"/>
  <c r="AB352" i="6"/>
  <c r="AC352" i="6" s="1"/>
  <c r="T352" i="6"/>
  <c r="S315" i="6"/>
  <c r="S311" i="6" s="1"/>
  <c r="X315" i="6"/>
  <c r="X311" i="6" s="1"/>
  <c r="J207" i="6"/>
  <c r="E366" i="6"/>
  <c r="L324" i="6"/>
  <c r="K324" i="6" s="1"/>
  <c r="L366" i="6"/>
  <c r="K366" i="6" s="1"/>
  <c r="AB293" i="6"/>
  <c r="T293" i="6"/>
  <c r="AC293" i="6" s="1"/>
  <c r="AB283" i="6"/>
  <c r="T283" i="6"/>
  <c r="AC283" i="6" s="1"/>
  <c r="Y207" i="6"/>
  <c r="T324" i="6"/>
  <c r="AB328" i="6"/>
  <c r="U328" i="6"/>
  <c r="T328" i="6" s="1"/>
  <c r="AC328" i="6" s="1"/>
  <c r="AB320" i="6"/>
  <c r="AD320" i="6"/>
  <c r="U366" i="6"/>
  <c r="AD366" i="6" s="1"/>
  <c r="AB366" i="6"/>
  <c r="T99" i="6"/>
  <c r="AB99" i="6"/>
  <c r="K320" i="6"/>
  <c r="L328" i="6"/>
  <c r="K328" i="6" s="1"/>
  <c r="Z324" i="6"/>
  <c r="Y324" i="6" s="1"/>
  <c r="Y99" i="6"/>
  <c r="Y88" i="6" s="1"/>
  <c r="E207" i="6"/>
  <c r="E202" i="6"/>
  <c r="E223" i="6"/>
  <c r="AB228" i="6"/>
  <c r="AC228" i="6" s="1"/>
  <c r="T228" i="6"/>
  <c r="AB233" i="6"/>
  <c r="AC233" i="6" s="1"/>
  <c r="T233" i="6"/>
  <c r="AB207" i="6"/>
  <c r="T207" i="6"/>
  <c r="T218" i="6"/>
  <c r="AB218" i="6"/>
  <c r="AC218" i="6" s="1"/>
  <c r="E228" i="6"/>
  <c r="E253" i="6"/>
  <c r="E278" i="6"/>
  <c r="E299" i="6"/>
  <c r="E324" i="6"/>
  <c r="E344" i="6"/>
  <c r="AB238" i="6"/>
  <c r="AC238" i="6" s="1"/>
  <c r="T238" i="6"/>
  <c r="T180" i="6"/>
  <c r="AB180" i="6"/>
  <c r="AC180" i="6" s="1"/>
  <c r="T273" i="6"/>
  <c r="AB273" i="6"/>
  <c r="AC273" i="6" s="1"/>
  <c r="AB243" i="6"/>
  <c r="AC243" i="6" s="1"/>
  <c r="T243" i="6"/>
  <c r="AB348" i="6"/>
  <c r="AC348" i="6" s="1"/>
  <c r="T348" i="6"/>
  <c r="E169" i="6"/>
  <c r="N180" i="6"/>
  <c r="O180" i="6" s="1"/>
  <c r="F180" i="6"/>
  <c r="E212" i="6"/>
  <c r="E243" i="6"/>
  <c r="AB356" i="6"/>
  <c r="T356" i="6"/>
  <c r="AC356" i="6" s="1"/>
  <c r="AB299" i="6"/>
  <c r="AC299" i="6" s="1"/>
  <c r="T299" i="6"/>
  <c r="AB278" i="6"/>
  <c r="AC278" i="6" s="1"/>
  <c r="T278" i="6"/>
  <c r="T263" i="6"/>
  <c r="AB263" i="6"/>
  <c r="AC263" i="6" s="1"/>
  <c r="T212" i="6"/>
  <c r="AB212" i="6"/>
  <c r="AC212" i="6" s="1"/>
  <c r="T360" i="6"/>
  <c r="AB360" i="6"/>
  <c r="AC360" i="6" s="1"/>
  <c r="T336" i="6"/>
  <c r="AB336" i="6"/>
  <c r="AC336" i="6" s="1"/>
  <c r="AB248" i="6"/>
  <c r="AC248" i="6" s="1"/>
  <c r="T248" i="6"/>
  <c r="E185" i="6"/>
  <c r="T288" i="6"/>
  <c r="AB288" i="6"/>
  <c r="AC288" i="6" s="1"/>
  <c r="T185" i="6"/>
  <c r="AB185" i="6"/>
  <c r="AC185" i="6" s="1"/>
  <c r="AB268" i="6"/>
  <c r="AC268" i="6" s="1"/>
  <c r="T268" i="6"/>
  <c r="E238" i="6"/>
  <c r="E263" i="6"/>
  <c r="N288" i="6"/>
  <c r="O288" i="6" s="1"/>
  <c r="F288" i="6"/>
  <c r="N340" i="6"/>
  <c r="O340" i="6" s="1"/>
  <c r="F340" i="6"/>
  <c r="E356" i="6"/>
  <c r="E218" i="6"/>
  <c r="E233" i="6"/>
  <c r="E248" i="6"/>
  <c r="E258" i="6"/>
  <c r="E268" i="6"/>
  <c r="E273" i="6"/>
  <c r="E283" i="6"/>
  <c r="E293" i="6"/>
  <c r="E320" i="6"/>
  <c r="G320" i="6" s="1"/>
  <c r="E328" i="6"/>
  <c r="N336" i="6"/>
  <c r="F336" i="6"/>
  <c r="O336" i="6"/>
  <c r="E348" i="6"/>
  <c r="E360" i="6"/>
  <c r="T344" i="6"/>
  <c r="AB344" i="6"/>
  <c r="AC344" i="6" s="1"/>
  <c r="T253" i="6"/>
  <c r="AB253" i="6"/>
  <c r="AC253" i="6" s="1"/>
  <c r="AB169" i="6"/>
  <c r="AC169" i="6" s="1"/>
  <c r="T169" i="6"/>
  <c r="T258" i="6"/>
  <c r="AB258" i="6"/>
  <c r="AC258" i="6" s="1"/>
  <c r="T223" i="6"/>
  <c r="AB223" i="6"/>
  <c r="AC223" i="6" s="1"/>
  <c r="X81" i="6" l="1"/>
  <c r="AB88" i="6"/>
  <c r="T88" i="6"/>
  <c r="E88" i="6"/>
  <c r="E197" i="6"/>
  <c r="S81" i="6"/>
  <c r="K169" i="6"/>
  <c r="K88" i="6" s="1"/>
  <c r="Y202" i="6"/>
  <c r="Y197" i="6" s="1"/>
  <c r="J202" i="6"/>
  <c r="J197" i="6" s="1"/>
  <c r="AB202" i="6"/>
  <c r="AB197" i="6" s="1"/>
  <c r="T202" i="6"/>
  <c r="T197" i="6" s="1"/>
  <c r="T373" i="6"/>
  <c r="AC373" i="6" s="1"/>
  <c r="N373" i="6"/>
  <c r="P373" i="6"/>
  <c r="F352" i="6"/>
  <c r="N352" i="6"/>
  <c r="O352" i="6" s="1"/>
  <c r="U315" i="6"/>
  <c r="U311" i="6" s="1"/>
  <c r="U81" i="6" s="1"/>
  <c r="AB315" i="6"/>
  <c r="AB311" i="6" s="1"/>
  <c r="E315" i="6"/>
  <c r="J315" i="6"/>
  <c r="J311" i="6" s="1"/>
  <c r="Z315" i="6"/>
  <c r="Z311" i="6" s="1"/>
  <c r="Z81" i="6" s="1"/>
  <c r="AD328" i="6"/>
  <c r="AC324" i="6"/>
  <c r="AD324" i="6"/>
  <c r="N328" i="6"/>
  <c r="G328" i="6"/>
  <c r="F328" i="6" s="1"/>
  <c r="O328" i="6" s="1"/>
  <c r="AC207" i="6"/>
  <c r="T366" i="6"/>
  <c r="AC366" i="6" s="1"/>
  <c r="G366" i="6"/>
  <c r="F366" i="6" s="1"/>
  <c r="O366" i="6" s="1"/>
  <c r="N366" i="6"/>
  <c r="N293" i="6"/>
  <c r="F293" i="6"/>
  <c r="O293" i="6" s="1"/>
  <c r="N324" i="6"/>
  <c r="G324" i="6"/>
  <c r="P324" i="6" s="1"/>
  <c r="AC99" i="6"/>
  <c r="AC88" i="6" s="1"/>
  <c r="N320" i="6"/>
  <c r="P320" i="6"/>
  <c r="N283" i="6"/>
  <c r="F283" i="6"/>
  <c r="O283" i="6" s="1"/>
  <c r="T320" i="6"/>
  <c r="AC320" i="6" s="1"/>
  <c r="K207" i="6"/>
  <c r="N348" i="6"/>
  <c r="O348" i="6" s="1"/>
  <c r="F348" i="6"/>
  <c r="N258" i="6"/>
  <c r="O258" i="6" s="1"/>
  <c r="F258" i="6"/>
  <c r="F356" i="6"/>
  <c r="O356" i="6" s="1"/>
  <c r="N356" i="6"/>
  <c r="N299" i="6"/>
  <c r="O299" i="6" s="1"/>
  <c r="F299" i="6"/>
  <c r="F207" i="6"/>
  <c r="N207" i="6"/>
  <c r="F268" i="6"/>
  <c r="N268" i="6"/>
  <c r="O268" i="6" s="1"/>
  <c r="F248" i="6"/>
  <c r="N248" i="6"/>
  <c r="O248" i="6" s="1"/>
  <c r="N263" i="6"/>
  <c r="O263" i="6" s="1"/>
  <c r="F263" i="6"/>
  <c r="F212" i="6"/>
  <c r="N212" i="6"/>
  <c r="O212" i="6" s="1"/>
  <c r="N228" i="6"/>
  <c r="O228" i="6" s="1"/>
  <c r="F228" i="6"/>
  <c r="N223" i="6"/>
  <c r="O223" i="6" s="1"/>
  <c r="F223" i="6"/>
  <c r="F218" i="6"/>
  <c r="N218" i="6"/>
  <c r="O218" i="6" s="1"/>
  <c r="N185" i="6"/>
  <c r="O185" i="6" s="1"/>
  <c r="F185" i="6"/>
  <c r="N243" i="6"/>
  <c r="O243" i="6" s="1"/>
  <c r="F243" i="6"/>
  <c r="F169" i="6"/>
  <c r="N169" i="6"/>
  <c r="N278" i="6"/>
  <c r="O278" i="6" s="1"/>
  <c r="F278" i="6"/>
  <c r="F202" i="6"/>
  <c r="N273" i="6"/>
  <c r="O273" i="6" s="1"/>
  <c r="F273" i="6"/>
  <c r="F360" i="6"/>
  <c r="N360" i="6"/>
  <c r="O360" i="6" s="1"/>
  <c r="N233" i="6"/>
  <c r="O233" i="6" s="1"/>
  <c r="F233" i="6"/>
  <c r="F238" i="6"/>
  <c r="N238" i="6"/>
  <c r="O238" i="6" s="1"/>
  <c r="N344" i="6"/>
  <c r="O344" i="6" s="1"/>
  <c r="F344" i="6"/>
  <c r="F253" i="6"/>
  <c r="N253" i="6"/>
  <c r="O253" i="6" s="1"/>
  <c r="X372" i="6"/>
  <c r="S372" i="6"/>
  <c r="J372" i="6"/>
  <c r="E372" i="6"/>
  <c r="X371" i="6"/>
  <c r="S371" i="6"/>
  <c r="J371" i="6"/>
  <c r="E371" i="6"/>
  <c r="J81" i="6" l="1"/>
  <c r="N88" i="6"/>
  <c r="F197" i="6"/>
  <c r="AB81" i="6"/>
  <c r="G315" i="6"/>
  <c r="G311" i="6" s="1"/>
  <c r="G81" i="6" s="1"/>
  <c r="E311" i="6"/>
  <c r="E81" i="6" s="1"/>
  <c r="F88" i="6"/>
  <c r="J370" i="6"/>
  <c r="S370" i="6"/>
  <c r="E370" i="6"/>
  <c r="X370" i="6"/>
  <c r="N202" i="6"/>
  <c r="N197" i="6" s="1"/>
  <c r="AC202" i="6"/>
  <c r="AC197" i="6" s="1"/>
  <c r="O169" i="6"/>
  <c r="O88" i="6" s="1"/>
  <c r="K202" i="6"/>
  <c r="K197" i="6" s="1"/>
  <c r="F373" i="6"/>
  <c r="O373" i="6" s="1"/>
  <c r="AD315" i="6"/>
  <c r="AD311" i="6" s="1"/>
  <c r="AD81" i="6" s="1"/>
  <c r="T315" i="6"/>
  <c r="T311" i="6" s="1"/>
  <c r="T81" i="6" s="1"/>
  <c r="P366" i="6"/>
  <c r="P328" i="6"/>
  <c r="L315" i="6"/>
  <c r="N315" i="6"/>
  <c r="N311" i="6" s="1"/>
  <c r="F320" i="6"/>
  <c r="O320" i="6" s="1"/>
  <c r="Y315" i="6"/>
  <c r="Y311" i="6" s="1"/>
  <c r="Y81" i="6" s="1"/>
  <c r="O207" i="6"/>
  <c r="F324" i="6"/>
  <c r="O324" i="6" s="1"/>
  <c r="AB372" i="6"/>
  <c r="T371" i="6"/>
  <c r="K371" i="6"/>
  <c r="AD372" i="6"/>
  <c r="N372" i="6"/>
  <c r="F372" i="6"/>
  <c r="Y372" i="6"/>
  <c r="N371" i="6"/>
  <c r="AB371" i="6"/>
  <c r="N81" i="6" l="1"/>
  <c r="F315" i="6"/>
  <c r="F311" i="6" s="1"/>
  <c r="F81" i="6" s="1"/>
  <c r="K315" i="6"/>
  <c r="K311" i="6" s="1"/>
  <c r="K81" i="6" s="1"/>
  <c r="L311" i="6"/>
  <c r="L81" i="6" s="1"/>
  <c r="O202" i="6"/>
  <c r="O197" i="6" s="1"/>
  <c r="AB370" i="6"/>
  <c r="N370" i="6"/>
  <c r="AC315" i="6"/>
  <c r="AC311" i="6" s="1"/>
  <c r="AC81" i="6" s="1"/>
  <c r="P315" i="6"/>
  <c r="P311" i="6" s="1"/>
  <c r="P81" i="6" s="1"/>
  <c r="P372" i="6"/>
  <c r="AD371" i="6"/>
  <c r="AD370" i="6" s="1"/>
  <c r="P371" i="6"/>
  <c r="K372" i="6"/>
  <c r="K370" i="6" s="1"/>
  <c r="F371" i="6"/>
  <c r="F370" i="6" s="1"/>
  <c r="Y371" i="6"/>
  <c r="Y370" i="6" s="1"/>
  <c r="T372" i="6"/>
  <c r="AC372" i="6" s="1"/>
  <c r="O315" i="6" l="1"/>
  <c r="O311" i="6" s="1"/>
  <c r="O81" i="6" s="1"/>
  <c r="T370" i="6"/>
  <c r="P370" i="6"/>
  <c r="AC371" i="6"/>
  <c r="AC370" i="6" s="1"/>
  <c r="O372" i="6"/>
  <c r="O371" i="6"/>
  <c r="O370" i="6" l="1"/>
  <c r="AD359" i="6"/>
  <c r="X359" i="6"/>
  <c r="Y359" i="6" s="1"/>
  <c r="S359" i="6"/>
  <c r="P359" i="6"/>
  <c r="J359" i="6"/>
  <c r="K359" i="6" s="1"/>
  <c r="E359" i="6"/>
  <c r="AD358" i="6"/>
  <c r="X358" i="6"/>
  <c r="S358" i="6"/>
  <c r="P358" i="6"/>
  <c r="J358" i="6"/>
  <c r="E358" i="6"/>
  <c r="E357" i="6" l="1"/>
  <c r="S357" i="6"/>
  <c r="P357" i="6"/>
  <c r="AD357" i="6"/>
  <c r="X357" i="6"/>
  <c r="J357" i="6"/>
  <c r="T358" i="6"/>
  <c r="AB359" i="6"/>
  <c r="AB358" i="6"/>
  <c r="Y358" i="6"/>
  <c r="Y357" i="6" s="1"/>
  <c r="K358" i="6"/>
  <c r="K357" i="6" s="1"/>
  <c r="N358" i="6"/>
  <c r="N359" i="6"/>
  <c r="F358" i="6"/>
  <c r="F359" i="6"/>
  <c r="T359" i="6"/>
  <c r="AB357" i="6" l="1"/>
  <c r="N357" i="6"/>
  <c r="F357" i="6"/>
  <c r="T357" i="6"/>
  <c r="AC358" i="6"/>
  <c r="O358" i="6"/>
  <c r="AC359" i="6"/>
  <c r="O359" i="6"/>
  <c r="O357" i="6" l="1"/>
  <c r="AC357" i="6"/>
  <c r="AD351" i="6"/>
  <c r="X351" i="6"/>
  <c r="Y351" i="6" s="1"/>
  <c r="S351" i="6"/>
  <c r="P351" i="6"/>
  <c r="J351" i="6"/>
  <c r="K351" i="6" s="1"/>
  <c r="E351" i="6"/>
  <c r="AD350" i="6"/>
  <c r="X350" i="6"/>
  <c r="S350" i="6"/>
  <c r="P350" i="6"/>
  <c r="J350" i="6"/>
  <c r="E350" i="6"/>
  <c r="J349" i="6" l="1"/>
  <c r="P349" i="6"/>
  <c r="AD349" i="6"/>
  <c r="X349" i="6"/>
  <c r="S349" i="6"/>
  <c r="E349" i="6"/>
  <c r="AB351" i="6"/>
  <c r="AB350" i="6"/>
  <c r="K350" i="6"/>
  <c r="K349" i="6" s="1"/>
  <c r="Y350" i="6"/>
  <c r="Y349" i="6" s="1"/>
  <c r="N350" i="6"/>
  <c r="N351" i="6"/>
  <c r="F350" i="6"/>
  <c r="T350" i="6"/>
  <c r="F351" i="6"/>
  <c r="O351" i="6" s="1"/>
  <c r="T351" i="6"/>
  <c r="AC351" i="6" s="1"/>
  <c r="AB349" i="6" l="1"/>
  <c r="F349" i="6"/>
  <c r="N349" i="6"/>
  <c r="T349" i="6"/>
  <c r="O350" i="6"/>
  <c r="O349" i="6" s="1"/>
  <c r="AC350" i="6"/>
  <c r="AC349" i="6" s="1"/>
  <c r="AD368" i="6"/>
  <c r="AD367" i="6" s="1"/>
  <c r="X368" i="6"/>
  <c r="S368" i="6"/>
  <c r="X365" i="6"/>
  <c r="S365" i="6"/>
  <c r="X364" i="6"/>
  <c r="S364" i="6"/>
  <c r="AD355" i="6"/>
  <c r="X355" i="6"/>
  <c r="Y355" i="6" s="1"/>
  <c r="S355" i="6"/>
  <c r="AD354" i="6"/>
  <c r="X354" i="6"/>
  <c r="S354" i="6"/>
  <c r="AD347" i="6"/>
  <c r="X347" i="6"/>
  <c r="Y347" i="6" s="1"/>
  <c r="S347" i="6"/>
  <c r="AD346" i="6"/>
  <c r="X346" i="6"/>
  <c r="X345" i="6" s="1"/>
  <c r="S346" i="6"/>
  <c r="AD343" i="6"/>
  <c r="X343" i="6"/>
  <c r="Y343" i="6" s="1"/>
  <c r="S343" i="6"/>
  <c r="AD342" i="6"/>
  <c r="X342" i="6"/>
  <c r="S342" i="6"/>
  <c r="AD339" i="6"/>
  <c r="X339" i="6"/>
  <c r="Y339" i="6" s="1"/>
  <c r="S339" i="6"/>
  <c r="AD338" i="6"/>
  <c r="X338" i="6"/>
  <c r="X337" i="6" s="1"/>
  <c r="S338" i="6"/>
  <c r="AD335" i="6"/>
  <c r="X335" i="6"/>
  <c r="Y335" i="6" s="1"/>
  <c r="S335" i="6"/>
  <c r="AD334" i="6"/>
  <c r="X334" i="6"/>
  <c r="S334" i="6"/>
  <c r="X327" i="6"/>
  <c r="S327" i="6"/>
  <c r="X326" i="6"/>
  <c r="S326" i="6"/>
  <c r="X323" i="6"/>
  <c r="S323" i="6"/>
  <c r="X322" i="6"/>
  <c r="S322" i="6"/>
  <c r="X319" i="6"/>
  <c r="Z319" i="6" s="1"/>
  <c r="S319" i="6"/>
  <c r="U319" i="6" s="1"/>
  <c r="X318" i="6"/>
  <c r="X309" i="6" s="1"/>
  <c r="S318" i="6"/>
  <c r="X317" i="6"/>
  <c r="Z317" i="6" s="1"/>
  <c r="S317" i="6"/>
  <c r="U317" i="6" s="1"/>
  <c r="X314" i="6"/>
  <c r="S314" i="6"/>
  <c r="X313" i="6"/>
  <c r="S313" i="6"/>
  <c r="AD242" i="6"/>
  <c r="X242" i="6"/>
  <c r="S242" i="6"/>
  <c r="AD241" i="6"/>
  <c r="X241" i="6"/>
  <c r="S241" i="6"/>
  <c r="AD222" i="6"/>
  <c r="X222" i="6"/>
  <c r="S222" i="6"/>
  <c r="AD221" i="6"/>
  <c r="X221" i="6"/>
  <c r="S221" i="6"/>
  <c r="AD211" i="6"/>
  <c r="X211" i="6"/>
  <c r="S211" i="6"/>
  <c r="AD210" i="6"/>
  <c r="X210" i="6"/>
  <c r="S210" i="6"/>
  <c r="AD201" i="6"/>
  <c r="X201" i="6"/>
  <c r="S201" i="6"/>
  <c r="AD200" i="6"/>
  <c r="X200" i="6"/>
  <c r="S200" i="6"/>
  <c r="AD298" i="6"/>
  <c r="X298" i="6"/>
  <c r="Y298" i="6" s="1"/>
  <c r="S298" i="6"/>
  <c r="AD297" i="6"/>
  <c r="X297" i="6"/>
  <c r="S297" i="6"/>
  <c r="AD296" i="6"/>
  <c r="X296" i="6"/>
  <c r="S296" i="6"/>
  <c r="X292" i="6"/>
  <c r="S292" i="6"/>
  <c r="Z290" i="6"/>
  <c r="X291" i="6"/>
  <c r="S291" i="6"/>
  <c r="AD287" i="6"/>
  <c r="X287" i="6"/>
  <c r="S287" i="6"/>
  <c r="AD286" i="6"/>
  <c r="X286" i="6"/>
  <c r="S286" i="6"/>
  <c r="X282" i="6"/>
  <c r="S282" i="6"/>
  <c r="X281" i="6"/>
  <c r="S281" i="6"/>
  <c r="AD277" i="6"/>
  <c r="X277" i="6"/>
  <c r="S277" i="6"/>
  <c r="AD276" i="6"/>
  <c r="X276" i="6"/>
  <c r="S276" i="6"/>
  <c r="AD272" i="6"/>
  <c r="X272" i="6"/>
  <c r="S272" i="6"/>
  <c r="AD271" i="6"/>
  <c r="X271" i="6"/>
  <c r="S271" i="6"/>
  <c r="AD267" i="6"/>
  <c r="X267" i="6"/>
  <c r="S267" i="6"/>
  <c r="AD266" i="6"/>
  <c r="X266" i="6"/>
  <c r="S266" i="6"/>
  <c r="AD262" i="6"/>
  <c r="X262" i="6"/>
  <c r="S262" i="6"/>
  <c r="AD261" i="6"/>
  <c r="X261" i="6"/>
  <c r="S261" i="6"/>
  <c r="AD257" i="6"/>
  <c r="X257" i="6"/>
  <c r="S257" i="6"/>
  <c r="AD256" i="6"/>
  <c r="X256" i="6"/>
  <c r="S256" i="6"/>
  <c r="AD252" i="6"/>
  <c r="X252" i="6"/>
  <c r="S252" i="6"/>
  <c r="AD251" i="6"/>
  <c r="X251" i="6"/>
  <c r="S251" i="6"/>
  <c r="AD247" i="6"/>
  <c r="X247" i="6"/>
  <c r="S247" i="6"/>
  <c r="AD246" i="6"/>
  <c r="X246" i="6"/>
  <c r="S246" i="6"/>
  <c r="AD237" i="6"/>
  <c r="X237" i="6"/>
  <c r="S237" i="6"/>
  <c r="AD236" i="6"/>
  <c r="X236" i="6"/>
  <c r="S236" i="6"/>
  <c r="AD232" i="6"/>
  <c r="X232" i="6"/>
  <c r="S232" i="6"/>
  <c r="AD231" i="6"/>
  <c r="X231" i="6"/>
  <c r="S231" i="6"/>
  <c r="AD227" i="6"/>
  <c r="X227" i="6"/>
  <c r="S227" i="6"/>
  <c r="AD226" i="6"/>
  <c r="X226" i="6"/>
  <c r="S226" i="6"/>
  <c r="AD217" i="6"/>
  <c r="X217" i="6"/>
  <c r="Y217" i="6" s="1"/>
  <c r="S217" i="6"/>
  <c r="AD216" i="6"/>
  <c r="AA195" i="6"/>
  <c r="X216" i="6"/>
  <c r="X195" i="6" s="1"/>
  <c r="S216" i="6"/>
  <c r="S195" i="6" s="1"/>
  <c r="AD215" i="6"/>
  <c r="X215" i="6"/>
  <c r="S215" i="6"/>
  <c r="AD206" i="6"/>
  <c r="X206" i="6"/>
  <c r="S206" i="6"/>
  <c r="AD205" i="6"/>
  <c r="X205" i="6"/>
  <c r="S205" i="6"/>
  <c r="AD184" i="6"/>
  <c r="X184" i="6"/>
  <c r="S184" i="6"/>
  <c r="AD183" i="6"/>
  <c r="X183" i="6"/>
  <c r="S183" i="6"/>
  <c r="AD179" i="6"/>
  <c r="X179" i="6"/>
  <c r="Y179" i="6" s="1"/>
  <c r="S179" i="6"/>
  <c r="AD178" i="6"/>
  <c r="X178" i="6"/>
  <c r="S178" i="6"/>
  <c r="AD177" i="6"/>
  <c r="X177" i="6"/>
  <c r="S177" i="6"/>
  <c r="AD168" i="6"/>
  <c r="X168" i="6"/>
  <c r="S168" i="6"/>
  <c r="AD167" i="6"/>
  <c r="X167" i="6"/>
  <c r="S167" i="6"/>
  <c r="AD163" i="6"/>
  <c r="X163" i="6"/>
  <c r="S163" i="6"/>
  <c r="AD162" i="6"/>
  <c r="X162" i="6"/>
  <c r="S162" i="6"/>
  <c r="AD158" i="6"/>
  <c r="X158" i="6"/>
  <c r="S158" i="6"/>
  <c r="AD157" i="6"/>
  <c r="X157" i="6"/>
  <c r="S157" i="6"/>
  <c r="AD153" i="6"/>
  <c r="X153" i="6"/>
  <c r="S153" i="6"/>
  <c r="AD152" i="6"/>
  <c r="X152" i="6"/>
  <c r="S152" i="6"/>
  <c r="AD148" i="6"/>
  <c r="X148" i="6"/>
  <c r="S148" i="6"/>
  <c r="AD147" i="6"/>
  <c r="X147" i="6"/>
  <c r="S147" i="6"/>
  <c r="AD143" i="6"/>
  <c r="X143" i="6"/>
  <c r="S143" i="6"/>
  <c r="AD142" i="6"/>
  <c r="X142" i="6"/>
  <c r="S142" i="6"/>
  <c r="AD138" i="6"/>
  <c r="X138" i="6"/>
  <c r="S138" i="6"/>
  <c r="AD137" i="6"/>
  <c r="X137" i="6"/>
  <c r="S137" i="6"/>
  <c r="AD133" i="6"/>
  <c r="X133" i="6"/>
  <c r="Y133" i="6" s="1"/>
  <c r="S133" i="6"/>
  <c r="AD132" i="6"/>
  <c r="X132" i="6"/>
  <c r="S132" i="6"/>
  <c r="AD128" i="6"/>
  <c r="X128" i="6"/>
  <c r="S128" i="6"/>
  <c r="AD127" i="6"/>
  <c r="X127" i="6"/>
  <c r="S127" i="6"/>
  <c r="AD123" i="6"/>
  <c r="X123" i="6"/>
  <c r="S123" i="6"/>
  <c r="AD122" i="6"/>
  <c r="X122" i="6"/>
  <c r="S122" i="6"/>
  <c r="AD118" i="6"/>
  <c r="X118" i="6"/>
  <c r="S118" i="6"/>
  <c r="AD117" i="6"/>
  <c r="X117" i="6"/>
  <c r="S117" i="6"/>
  <c r="AD113" i="6"/>
  <c r="X113" i="6"/>
  <c r="S113" i="6"/>
  <c r="AD112" i="6"/>
  <c r="X112" i="6"/>
  <c r="S112" i="6"/>
  <c r="AD108" i="6"/>
  <c r="X108" i="6"/>
  <c r="S108" i="6"/>
  <c r="AD107" i="6"/>
  <c r="X107" i="6"/>
  <c r="S107" i="6"/>
  <c r="AD98" i="6"/>
  <c r="X98" i="6"/>
  <c r="Y98" i="6" s="1"/>
  <c r="S98" i="6"/>
  <c r="AD97" i="6"/>
  <c r="AA86" i="6"/>
  <c r="X97" i="6"/>
  <c r="X86" i="6" s="1"/>
  <c r="S97" i="6"/>
  <c r="AD96" i="6"/>
  <c r="X96" i="6"/>
  <c r="S96" i="6"/>
  <c r="AD92" i="6"/>
  <c r="AA87" i="6"/>
  <c r="X92" i="6"/>
  <c r="S92" i="6"/>
  <c r="AD91" i="6"/>
  <c r="AA85" i="6"/>
  <c r="X91" i="6"/>
  <c r="S91" i="6"/>
  <c r="X75" i="6"/>
  <c r="S75" i="6"/>
  <c r="X74" i="6"/>
  <c r="S74" i="6"/>
  <c r="X72" i="6"/>
  <c r="S72" i="6"/>
  <c r="X71" i="6"/>
  <c r="S71" i="6"/>
  <c r="AC68" i="6"/>
  <c r="X68" i="6"/>
  <c r="S68" i="6"/>
  <c r="AC67" i="6"/>
  <c r="X67" i="6"/>
  <c r="S67" i="6"/>
  <c r="X64" i="6"/>
  <c r="S64" i="6"/>
  <c r="X63" i="6"/>
  <c r="S63" i="6"/>
  <c r="AD57" i="6"/>
  <c r="X57" i="6"/>
  <c r="Y57" i="6" s="1"/>
  <c r="S57" i="6"/>
  <c r="AD56" i="6"/>
  <c r="X56" i="6"/>
  <c r="S56" i="6"/>
  <c r="AD53" i="6"/>
  <c r="X53" i="6"/>
  <c r="S53" i="6"/>
  <c r="AD52" i="6"/>
  <c r="X52" i="6"/>
  <c r="S52" i="6"/>
  <c r="X45" i="6"/>
  <c r="S45" i="6"/>
  <c r="X44" i="6"/>
  <c r="S44" i="6"/>
  <c r="AD41" i="6"/>
  <c r="Y41" i="6"/>
  <c r="S41" i="6"/>
  <c r="AD40" i="6"/>
  <c r="X40" i="6"/>
  <c r="X39" i="6" s="1"/>
  <c r="S40" i="6"/>
  <c r="X37" i="6"/>
  <c r="S37" i="6"/>
  <c r="X36" i="6"/>
  <c r="S36" i="6"/>
  <c r="AD33" i="6"/>
  <c r="X33" i="6"/>
  <c r="S33" i="6"/>
  <c r="AD32" i="6"/>
  <c r="X32" i="6"/>
  <c r="S32" i="6"/>
  <c r="X29" i="6"/>
  <c r="S29" i="6"/>
  <c r="AA28" i="6"/>
  <c r="AA23" i="6" s="1"/>
  <c r="AA19" i="6" s="1"/>
  <c r="X28" i="6"/>
  <c r="S28" i="6"/>
  <c r="P368" i="6"/>
  <c r="P367" i="6" s="1"/>
  <c r="J368" i="6"/>
  <c r="E368" i="6"/>
  <c r="E367" i="6" s="1"/>
  <c r="J365" i="6"/>
  <c r="E365" i="6"/>
  <c r="J364" i="6"/>
  <c r="E364" i="6"/>
  <c r="P355" i="6"/>
  <c r="J355" i="6"/>
  <c r="K355" i="6" s="1"/>
  <c r="E355" i="6"/>
  <c r="P354" i="6"/>
  <c r="J354" i="6"/>
  <c r="E354" i="6"/>
  <c r="P347" i="6"/>
  <c r="J347" i="6"/>
  <c r="K347" i="6" s="1"/>
  <c r="E347" i="6"/>
  <c r="P346" i="6"/>
  <c r="J346" i="6"/>
  <c r="E346" i="6"/>
  <c r="P343" i="6"/>
  <c r="J343" i="6"/>
  <c r="K343" i="6" s="1"/>
  <c r="E343" i="6"/>
  <c r="P342" i="6"/>
  <c r="J342" i="6"/>
  <c r="E342" i="6"/>
  <c r="P339" i="6"/>
  <c r="J339" i="6"/>
  <c r="K339" i="6" s="1"/>
  <c r="E339" i="6"/>
  <c r="P338" i="6"/>
  <c r="J338" i="6"/>
  <c r="E338" i="6"/>
  <c r="P335" i="6"/>
  <c r="J335" i="6"/>
  <c r="K335" i="6" s="1"/>
  <c r="E335" i="6"/>
  <c r="P334" i="6"/>
  <c r="J334" i="6"/>
  <c r="E334" i="6"/>
  <c r="J327" i="6"/>
  <c r="E327" i="6"/>
  <c r="J326" i="6"/>
  <c r="E326" i="6"/>
  <c r="J323" i="6"/>
  <c r="E323" i="6"/>
  <c r="J322" i="6"/>
  <c r="E322" i="6"/>
  <c r="J319" i="6"/>
  <c r="L319" i="6" s="1"/>
  <c r="E319" i="6"/>
  <c r="G319" i="6" s="1"/>
  <c r="J318" i="6"/>
  <c r="J309" i="6" s="1"/>
  <c r="E318" i="6"/>
  <c r="E309" i="6" s="1"/>
  <c r="J317" i="6"/>
  <c r="L317" i="6" s="1"/>
  <c r="E317" i="6"/>
  <c r="G317" i="6" s="1"/>
  <c r="J314" i="6"/>
  <c r="E314" i="6"/>
  <c r="J313" i="6"/>
  <c r="E313" i="6"/>
  <c r="P242" i="6"/>
  <c r="J242" i="6"/>
  <c r="E242" i="6"/>
  <c r="P241" i="6"/>
  <c r="J241" i="6"/>
  <c r="E241" i="6"/>
  <c r="P222" i="6"/>
  <c r="J222" i="6"/>
  <c r="E222" i="6"/>
  <c r="P221" i="6"/>
  <c r="J221" i="6"/>
  <c r="E221" i="6"/>
  <c r="P211" i="6"/>
  <c r="J211" i="6"/>
  <c r="E211" i="6"/>
  <c r="P210" i="6"/>
  <c r="J210" i="6"/>
  <c r="E210" i="6"/>
  <c r="P201" i="6"/>
  <c r="J201" i="6"/>
  <c r="E201" i="6"/>
  <c r="P200" i="6"/>
  <c r="J200" i="6"/>
  <c r="E200" i="6"/>
  <c r="P298" i="6"/>
  <c r="J298" i="6"/>
  <c r="K298" i="6" s="1"/>
  <c r="E298" i="6"/>
  <c r="P297" i="6"/>
  <c r="J297" i="6"/>
  <c r="E297" i="6"/>
  <c r="P296" i="6"/>
  <c r="J296" i="6"/>
  <c r="E296" i="6"/>
  <c r="J292" i="6"/>
  <c r="E292" i="6"/>
  <c r="L290" i="6"/>
  <c r="J291" i="6"/>
  <c r="E291" i="6"/>
  <c r="P287" i="6"/>
  <c r="M197" i="6"/>
  <c r="J287" i="6"/>
  <c r="E287" i="6"/>
  <c r="P286" i="6"/>
  <c r="P285" i="6" s="1"/>
  <c r="J286" i="6"/>
  <c r="E286" i="6"/>
  <c r="J282" i="6"/>
  <c r="E282" i="6"/>
  <c r="J281" i="6"/>
  <c r="E281" i="6"/>
  <c r="P277" i="6"/>
  <c r="J277" i="6"/>
  <c r="E277" i="6"/>
  <c r="P276" i="6"/>
  <c r="J276" i="6"/>
  <c r="E276" i="6"/>
  <c r="P272" i="6"/>
  <c r="J272" i="6"/>
  <c r="E272" i="6"/>
  <c r="P271" i="6"/>
  <c r="J271" i="6"/>
  <c r="E271" i="6"/>
  <c r="P267" i="6"/>
  <c r="J267" i="6"/>
  <c r="E267" i="6"/>
  <c r="P266" i="6"/>
  <c r="J266" i="6"/>
  <c r="E266" i="6"/>
  <c r="P262" i="6"/>
  <c r="J262" i="6"/>
  <c r="E262" i="6"/>
  <c r="P261" i="6"/>
  <c r="J261" i="6"/>
  <c r="E261" i="6"/>
  <c r="P257" i="6"/>
  <c r="J257" i="6"/>
  <c r="E257" i="6"/>
  <c r="P256" i="6"/>
  <c r="J256" i="6"/>
  <c r="E256" i="6"/>
  <c r="P252" i="6"/>
  <c r="J252" i="6"/>
  <c r="E252" i="6"/>
  <c r="P251" i="6"/>
  <c r="J251" i="6"/>
  <c r="E251" i="6"/>
  <c r="P247" i="6"/>
  <c r="J247" i="6"/>
  <c r="E247" i="6"/>
  <c r="P246" i="6"/>
  <c r="J246" i="6"/>
  <c r="E246" i="6"/>
  <c r="P237" i="6"/>
  <c r="J237" i="6"/>
  <c r="E237" i="6"/>
  <c r="P236" i="6"/>
  <c r="J236" i="6"/>
  <c r="E236" i="6"/>
  <c r="P232" i="6"/>
  <c r="J232" i="6"/>
  <c r="E232" i="6"/>
  <c r="P231" i="6"/>
  <c r="J231" i="6"/>
  <c r="E231" i="6"/>
  <c r="P227" i="6"/>
  <c r="J227" i="6"/>
  <c r="E227" i="6"/>
  <c r="P226" i="6"/>
  <c r="J226" i="6"/>
  <c r="E226" i="6"/>
  <c r="P217" i="6"/>
  <c r="J217" i="6"/>
  <c r="K217" i="6" s="1"/>
  <c r="E217" i="6"/>
  <c r="P216" i="6"/>
  <c r="P195" i="6" s="1"/>
  <c r="M195" i="6"/>
  <c r="J216" i="6"/>
  <c r="E216" i="6"/>
  <c r="E195" i="6" s="1"/>
  <c r="P215" i="6"/>
  <c r="J215" i="6"/>
  <c r="E215" i="6"/>
  <c r="P206" i="6"/>
  <c r="J206" i="6"/>
  <c r="E206" i="6"/>
  <c r="P205" i="6"/>
  <c r="J205" i="6"/>
  <c r="J204" i="6" s="1"/>
  <c r="E205" i="6"/>
  <c r="P184" i="6"/>
  <c r="J184" i="6"/>
  <c r="E184" i="6"/>
  <c r="P183" i="6"/>
  <c r="J183" i="6"/>
  <c r="E183" i="6"/>
  <c r="P179" i="6"/>
  <c r="J179" i="6"/>
  <c r="E179" i="6"/>
  <c r="P178" i="6"/>
  <c r="M88" i="6"/>
  <c r="J178" i="6"/>
  <c r="E178" i="6"/>
  <c r="P177" i="6"/>
  <c r="J177" i="6"/>
  <c r="E177" i="6"/>
  <c r="P168" i="6"/>
  <c r="J168" i="6"/>
  <c r="E168" i="6"/>
  <c r="P167" i="6"/>
  <c r="J167" i="6"/>
  <c r="E167" i="6"/>
  <c r="P163" i="6"/>
  <c r="J163" i="6"/>
  <c r="E163" i="6"/>
  <c r="P162" i="6"/>
  <c r="J162" i="6"/>
  <c r="E162" i="6"/>
  <c r="P158" i="6"/>
  <c r="J158" i="6"/>
  <c r="E158" i="6"/>
  <c r="P157" i="6"/>
  <c r="J157" i="6"/>
  <c r="E157" i="6"/>
  <c r="P153" i="6"/>
  <c r="J153" i="6"/>
  <c r="E153" i="6"/>
  <c r="P152" i="6"/>
  <c r="J152" i="6"/>
  <c r="E152" i="6"/>
  <c r="P148" i="6"/>
  <c r="J148" i="6"/>
  <c r="E148" i="6"/>
  <c r="P147" i="6"/>
  <c r="J147" i="6"/>
  <c r="E147" i="6"/>
  <c r="P143" i="6"/>
  <c r="J143" i="6"/>
  <c r="E143" i="6"/>
  <c r="P142" i="6"/>
  <c r="J142" i="6"/>
  <c r="E142" i="6"/>
  <c r="P138" i="6"/>
  <c r="J138" i="6"/>
  <c r="E138" i="6"/>
  <c r="P137" i="6"/>
  <c r="J137" i="6"/>
  <c r="E137" i="6"/>
  <c r="P133" i="6"/>
  <c r="J133" i="6"/>
  <c r="K133" i="6" s="1"/>
  <c r="E133" i="6"/>
  <c r="P132" i="6"/>
  <c r="J132" i="6"/>
  <c r="E132" i="6"/>
  <c r="P128" i="6"/>
  <c r="J128" i="6"/>
  <c r="E128" i="6"/>
  <c r="F128" i="6" s="1"/>
  <c r="P127" i="6"/>
  <c r="J127" i="6"/>
  <c r="E127" i="6"/>
  <c r="P123" i="6"/>
  <c r="J123" i="6"/>
  <c r="E123" i="6"/>
  <c r="P122" i="6"/>
  <c r="J122" i="6"/>
  <c r="E122" i="6"/>
  <c r="P118" i="6"/>
  <c r="J118" i="6"/>
  <c r="E118" i="6"/>
  <c r="P117" i="6"/>
  <c r="J117" i="6"/>
  <c r="E117" i="6"/>
  <c r="P113" i="6"/>
  <c r="J113" i="6"/>
  <c r="E113" i="6"/>
  <c r="P112" i="6"/>
  <c r="J112" i="6"/>
  <c r="E112" i="6"/>
  <c r="P108" i="6"/>
  <c r="J108" i="6"/>
  <c r="E108" i="6"/>
  <c r="P107" i="6"/>
  <c r="J107" i="6"/>
  <c r="E107" i="6"/>
  <c r="P98" i="6"/>
  <c r="J98" i="6"/>
  <c r="K98" i="6" s="1"/>
  <c r="E98" i="6"/>
  <c r="P97" i="6"/>
  <c r="M86" i="6"/>
  <c r="J97" i="6"/>
  <c r="J86" i="6" s="1"/>
  <c r="E97" i="6"/>
  <c r="E86" i="6" s="1"/>
  <c r="P96" i="6"/>
  <c r="J96" i="6"/>
  <c r="E96" i="6"/>
  <c r="P92" i="6"/>
  <c r="M87" i="6"/>
  <c r="J92" i="6"/>
  <c r="E92" i="6"/>
  <c r="P91" i="6"/>
  <c r="M85" i="6"/>
  <c r="J91" i="6"/>
  <c r="E91" i="6"/>
  <c r="J75" i="6"/>
  <c r="E75" i="6"/>
  <c r="J74" i="6"/>
  <c r="E74" i="6"/>
  <c r="J72" i="6"/>
  <c r="L72" i="6" s="1"/>
  <c r="E72" i="6"/>
  <c r="J71" i="6"/>
  <c r="E71" i="6"/>
  <c r="O68" i="6"/>
  <c r="J68" i="6"/>
  <c r="E68" i="6"/>
  <c r="O67" i="6"/>
  <c r="J67" i="6"/>
  <c r="E67" i="6"/>
  <c r="J64" i="6"/>
  <c r="E64" i="6"/>
  <c r="J63" i="6"/>
  <c r="E63" i="6"/>
  <c r="P57" i="6"/>
  <c r="J57" i="6"/>
  <c r="K57" i="6" s="1"/>
  <c r="E57" i="6"/>
  <c r="P56" i="6"/>
  <c r="J56" i="6"/>
  <c r="E56" i="6"/>
  <c r="P53" i="6"/>
  <c r="J53" i="6"/>
  <c r="E53" i="6"/>
  <c r="P52" i="6"/>
  <c r="J52" i="6"/>
  <c r="E52" i="6"/>
  <c r="J45" i="6"/>
  <c r="E45" i="6"/>
  <c r="J44" i="6"/>
  <c r="E44" i="6"/>
  <c r="P41" i="6"/>
  <c r="J41" i="6"/>
  <c r="E41" i="6"/>
  <c r="P40" i="6"/>
  <c r="J40" i="6"/>
  <c r="E40" i="6"/>
  <c r="J37" i="6"/>
  <c r="E37" i="6"/>
  <c r="J36" i="6"/>
  <c r="E36" i="6"/>
  <c r="P33" i="6"/>
  <c r="J33" i="6"/>
  <c r="E33" i="6"/>
  <c r="P32" i="6"/>
  <c r="J32" i="6"/>
  <c r="E32" i="6"/>
  <c r="J29" i="6"/>
  <c r="E29" i="6"/>
  <c r="M28" i="6"/>
  <c r="M23" i="6" s="1"/>
  <c r="M19" i="6" s="1"/>
  <c r="J28" i="6"/>
  <c r="E28" i="6"/>
  <c r="E23" i="6" l="1"/>
  <c r="E59" i="6"/>
  <c r="E79" i="6"/>
  <c r="X79" i="6"/>
  <c r="J59" i="6"/>
  <c r="E24" i="6"/>
  <c r="E60" i="6"/>
  <c r="AA79" i="6"/>
  <c r="S333" i="6"/>
  <c r="AD337" i="6"/>
  <c r="S341" i="6"/>
  <c r="AD345" i="6"/>
  <c r="S353" i="6"/>
  <c r="J24" i="6"/>
  <c r="J60" i="6"/>
  <c r="J85" i="6"/>
  <c r="J23" i="6"/>
  <c r="J195" i="6"/>
  <c r="J79" i="6" s="1"/>
  <c r="P220" i="6"/>
  <c r="X85" i="6"/>
  <c r="S86" i="6"/>
  <c r="X60" i="6"/>
  <c r="P86" i="6"/>
  <c r="AD204" i="6"/>
  <c r="AD225" i="6"/>
  <c r="AD235" i="6"/>
  <c r="AD250" i="6"/>
  <c r="AD260" i="6"/>
  <c r="AD270" i="6"/>
  <c r="AD285" i="6"/>
  <c r="AD220" i="6"/>
  <c r="M79" i="6"/>
  <c r="AD86" i="6"/>
  <c r="AD182" i="6"/>
  <c r="AD214" i="6"/>
  <c r="AD230" i="6"/>
  <c r="AD245" i="6"/>
  <c r="AD255" i="6"/>
  <c r="AD265" i="6"/>
  <c r="AD275" i="6"/>
  <c r="AD209" i="6"/>
  <c r="AD240" i="6"/>
  <c r="S60" i="6"/>
  <c r="X59" i="6"/>
  <c r="X24" i="6"/>
  <c r="S23" i="6"/>
  <c r="S59" i="6"/>
  <c r="S24" i="6"/>
  <c r="X23" i="6"/>
  <c r="E290" i="6"/>
  <c r="E209" i="6"/>
  <c r="E310" i="6"/>
  <c r="S85" i="6"/>
  <c r="P337" i="6"/>
  <c r="P209" i="6"/>
  <c r="AD31" i="6"/>
  <c r="AC66" i="6"/>
  <c r="S87" i="6"/>
  <c r="E220" i="6"/>
  <c r="S337" i="6"/>
  <c r="P240" i="6"/>
  <c r="P341" i="6"/>
  <c r="P353" i="6"/>
  <c r="S31" i="6"/>
  <c r="AD55" i="6"/>
  <c r="AD95" i="6"/>
  <c r="P95" i="6"/>
  <c r="J308" i="6"/>
  <c r="AD87" i="6"/>
  <c r="E31" i="6"/>
  <c r="AD111" i="6"/>
  <c r="AD121" i="6"/>
  <c r="AD131" i="6"/>
  <c r="AD141" i="6"/>
  <c r="AD151" i="6"/>
  <c r="AD161" i="6"/>
  <c r="AD295" i="6"/>
  <c r="P31" i="6"/>
  <c r="E85" i="6"/>
  <c r="E87" i="6"/>
  <c r="P111" i="6"/>
  <c r="E116" i="6"/>
  <c r="E146" i="6"/>
  <c r="P161" i="6"/>
  <c r="E166" i="6"/>
  <c r="P182" i="6"/>
  <c r="AD106" i="6"/>
  <c r="AD116" i="6"/>
  <c r="AD126" i="6"/>
  <c r="S131" i="6"/>
  <c r="AD136" i="6"/>
  <c r="AD146" i="6"/>
  <c r="P116" i="6"/>
  <c r="E131" i="6"/>
  <c r="P156" i="6"/>
  <c r="P166" i="6"/>
  <c r="P176" i="6"/>
  <c r="E182" i="6"/>
  <c r="P204" i="6"/>
  <c r="E214" i="6"/>
  <c r="AD341" i="6"/>
  <c r="S345" i="6"/>
  <c r="E240" i="6"/>
  <c r="P85" i="6"/>
  <c r="P87" i="6"/>
  <c r="J131" i="6"/>
  <c r="E225" i="6"/>
  <c r="P230" i="6"/>
  <c r="E235" i="6"/>
  <c r="P245" i="6"/>
  <c r="E250" i="6"/>
  <c r="P255" i="6"/>
  <c r="E260" i="6"/>
  <c r="E270" i="6"/>
  <c r="P275" i="6"/>
  <c r="E285" i="6"/>
  <c r="E295" i="6"/>
  <c r="J310" i="6"/>
  <c r="J333" i="6"/>
  <c r="J341" i="6"/>
  <c r="J353" i="6"/>
  <c r="X87" i="6"/>
  <c r="X83" i="6" s="1"/>
  <c r="J87" i="6"/>
  <c r="AD156" i="6"/>
  <c r="AD166" i="6"/>
  <c r="AD176" i="6"/>
  <c r="X290" i="6"/>
  <c r="X333" i="6"/>
  <c r="X341" i="6"/>
  <c r="X353" i="6"/>
  <c r="P225" i="6"/>
  <c r="E230" i="6"/>
  <c r="P235" i="6"/>
  <c r="E245" i="6"/>
  <c r="E255" i="6"/>
  <c r="P260" i="6"/>
  <c r="E265" i="6"/>
  <c r="P270" i="6"/>
  <c r="E275" i="6"/>
  <c r="P295" i="6"/>
  <c r="J337" i="6"/>
  <c r="J345" i="6"/>
  <c r="X31" i="6"/>
  <c r="X51" i="6"/>
  <c r="AD85" i="6"/>
  <c r="X131" i="6"/>
  <c r="AD353" i="6"/>
  <c r="S310" i="6"/>
  <c r="M81" i="6"/>
  <c r="J31" i="6"/>
  <c r="J194" i="6"/>
  <c r="J196" i="6"/>
  <c r="X194" i="6"/>
  <c r="X196" i="6"/>
  <c r="X308" i="6"/>
  <c r="U318" i="6"/>
  <c r="U309" i="6" s="1"/>
  <c r="S309" i="6"/>
  <c r="M194" i="6"/>
  <c r="M78" i="6" s="1"/>
  <c r="M196" i="6"/>
  <c r="M80" i="6" s="1"/>
  <c r="AD195" i="6"/>
  <c r="AA194" i="6"/>
  <c r="AA196" i="6"/>
  <c r="E194" i="6"/>
  <c r="E196" i="6"/>
  <c r="E80" i="6" s="1"/>
  <c r="E308" i="6"/>
  <c r="E306" i="6" s="1"/>
  <c r="S194" i="6"/>
  <c r="S196" i="6"/>
  <c r="S308" i="6"/>
  <c r="X310" i="6"/>
  <c r="X27" i="6"/>
  <c r="S27" i="6"/>
  <c r="J27" i="6"/>
  <c r="E27" i="6"/>
  <c r="X49" i="6"/>
  <c r="W49" i="6" s="1"/>
  <c r="G318" i="6"/>
  <c r="G309" i="6" s="1"/>
  <c r="G79" i="6" s="1"/>
  <c r="P146" i="6"/>
  <c r="L318" i="6"/>
  <c r="L309" i="6" s="1"/>
  <c r="L79" i="6" s="1"/>
  <c r="Z318" i="6"/>
  <c r="Z309" i="6" s="1"/>
  <c r="P131" i="6"/>
  <c r="P106" i="6"/>
  <c r="P136" i="6"/>
  <c r="E280" i="6"/>
  <c r="E126" i="6"/>
  <c r="P121" i="6"/>
  <c r="P141" i="6"/>
  <c r="P126" i="6"/>
  <c r="P250" i="6"/>
  <c r="P265" i="6"/>
  <c r="J290" i="6"/>
  <c r="S290" i="6"/>
  <c r="P151" i="6"/>
  <c r="P214" i="6"/>
  <c r="E141" i="6"/>
  <c r="AD333" i="6"/>
  <c r="E95" i="6"/>
  <c r="E121" i="6"/>
  <c r="E161" i="6"/>
  <c r="E176" i="6"/>
  <c r="E151" i="6"/>
  <c r="E136" i="6"/>
  <c r="E204" i="6"/>
  <c r="Z280" i="6"/>
  <c r="E106" i="6"/>
  <c r="P199" i="6"/>
  <c r="E111" i="6"/>
  <c r="E199" i="6"/>
  <c r="X204" i="6"/>
  <c r="X214" i="6"/>
  <c r="S280" i="6"/>
  <c r="AD199" i="6"/>
  <c r="U280" i="6"/>
  <c r="P90" i="6"/>
  <c r="L280" i="6"/>
  <c r="J280" i="6"/>
  <c r="J199" i="6"/>
  <c r="S285" i="6"/>
  <c r="S295" i="6"/>
  <c r="S199" i="6"/>
  <c r="S209" i="6"/>
  <c r="S220" i="6"/>
  <c r="S240" i="6"/>
  <c r="E90" i="6"/>
  <c r="E156" i="6"/>
  <c r="AD90" i="6"/>
  <c r="X280" i="6"/>
  <c r="X199" i="6"/>
  <c r="J176" i="6"/>
  <c r="J214" i="6"/>
  <c r="G280" i="6"/>
  <c r="S106" i="6"/>
  <c r="S111" i="6"/>
  <c r="S116" i="6"/>
  <c r="S121" i="6"/>
  <c r="S126" i="6"/>
  <c r="S136" i="6"/>
  <c r="S141" i="6"/>
  <c r="S146" i="6"/>
  <c r="S151" i="6"/>
  <c r="S156" i="6"/>
  <c r="S161" i="6"/>
  <c r="S166" i="6"/>
  <c r="S176" i="6"/>
  <c r="S182" i="6"/>
  <c r="S204" i="6"/>
  <c r="S214" i="6"/>
  <c r="S225" i="6"/>
  <c r="S230" i="6"/>
  <c r="S235" i="6"/>
  <c r="S245" i="6"/>
  <c r="S250" i="6"/>
  <c r="S255" i="6"/>
  <c r="S260" i="6"/>
  <c r="S265" i="6"/>
  <c r="S270" i="6"/>
  <c r="S275" i="6"/>
  <c r="Y297" i="6"/>
  <c r="X295" i="6"/>
  <c r="Y287" i="6"/>
  <c r="X285" i="6"/>
  <c r="Y277" i="6"/>
  <c r="X275" i="6"/>
  <c r="Y272" i="6"/>
  <c r="X270" i="6"/>
  <c r="Y267" i="6"/>
  <c r="X265" i="6"/>
  <c r="Y262" i="6"/>
  <c r="X260" i="6"/>
  <c r="Y257" i="6"/>
  <c r="X255" i="6"/>
  <c r="Y252" i="6"/>
  <c r="X250" i="6"/>
  <c r="Y247" i="6"/>
  <c r="X245" i="6"/>
  <c r="Y242" i="6"/>
  <c r="X240" i="6"/>
  <c r="Y237" i="6"/>
  <c r="X235" i="6"/>
  <c r="Y232" i="6"/>
  <c r="X230" i="6"/>
  <c r="Y227" i="6"/>
  <c r="X225" i="6"/>
  <c r="Y222" i="6"/>
  <c r="X220" i="6"/>
  <c r="Y211" i="6"/>
  <c r="X209" i="6"/>
  <c r="Y184" i="6"/>
  <c r="X182" i="6"/>
  <c r="Y178" i="6"/>
  <c r="X176" i="6"/>
  <c r="Y168" i="6"/>
  <c r="X166" i="6"/>
  <c r="Y163" i="6"/>
  <c r="X161" i="6"/>
  <c r="Y158" i="6"/>
  <c r="X156" i="6"/>
  <c r="Y153" i="6"/>
  <c r="X151" i="6"/>
  <c r="Y148" i="6"/>
  <c r="X146" i="6"/>
  <c r="Y143" i="6"/>
  <c r="X141" i="6"/>
  <c r="Y138" i="6"/>
  <c r="X136" i="6"/>
  <c r="Y128" i="6"/>
  <c r="X126" i="6"/>
  <c r="Y123" i="6"/>
  <c r="X121" i="6"/>
  <c r="Y118" i="6"/>
  <c r="X116" i="6"/>
  <c r="Y113" i="6"/>
  <c r="X111" i="6"/>
  <c r="Y108" i="6"/>
  <c r="X106" i="6"/>
  <c r="X95" i="6"/>
  <c r="X90" i="6"/>
  <c r="S95" i="6"/>
  <c r="S90" i="6"/>
  <c r="K297" i="6"/>
  <c r="J295" i="6"/>
  <c r="K287" i="6"/>
  <c r="J285" i="6"/>
  <c r="K277" i="6"/>
  <c r="J275" i="6"/>
  <c r="K272" i="6"/>
  <c r="J270" i="6"/>
  <c r="K267" i="6"/>
  <c r="J265" i="6"/>
  <c r="K262" i="6"/>
  <c r="J260" i="6"/>
  <c r="K257" i="6"/>
  <c r="J255" i="6"/>
  <c r="K252" i="6"/>
  <c r="J250" i="6"/>
  <c r="K247" i="6"/>
  <c r="J245" i="6"/>
  <c r="K242" i="6"/>
  <c r="J240" i="6"/>
  <c r="K237" i="6"/>
  <c r="J235" i="6"/>
  <c r="K232" i="6"/>
  <c r="J230" i="6"/>
  <c r="K227" i="6"/>
  <c r="J225" i="6"/>
  <c r="K222" i="6"/>
  <c r="J220" i="6"/>
  <c r="K211" i="6"/>
  <c r="J209" i="6"/>
  <c r="K184" i="6"/>
  <c r="J182" i="6"/>
  <c r="K168" i="6"/>
  <c r="J166" i="6"/>
  <c r="K163" i="6"/>
  <c r="J161" i="6"/>
  <c r="K158" i="6"/>
  <c r="J156" i="6"/>
  <c r="K153" i="6"/>
  <c r="J151" i="6"/>
  <c r="K148" i="6"/>
  <c r="J146" i="6"/>
  <c r="K143" i="6"/>
  <c r="J141" i="6"/>
  <c r="K138" i="6"/>
  <c r="J136" i="6"/>
  <c r="K128" i="6"/>
  <c r="J126" i="6"/>
  <c r="K123" i="6"/>
  <c r="J121" i="6"/>
  <c r="K118" i="6"/>
  <c r="J116" i="6"/>
  <c r="K113" i="6"/>
  <c r="J111" i="6"/>
  <c r="K108" i="6"/>
  <c r="J106" i="6"/>
  <c r="J95" i="6"/>
  <c r="J90" i="6"/>
  <c r="E345" i="6"/>
  <c r="E333" i="6"/>
  <c r="E337" i="6"/>
  <c r="E353" i="6"/>
  <c r="S51" i="6"/>
  <c r="E341" i="6"/>
  <c r="N132" i="6"/>
  <c r="K201" i="6"/>
  <c r="P333" i="6"/>
  <c r="Y201" i="6"/>
  <c r="P345" i="6"/>
  <c r="AA197" i="6"/>
  <c r="AA81" i="6" s="1"/>
  <c r="AD39" i="6"/>
  <c r="AD49" i="6"/>
  <c r="O66" i="6"/>
  <c r="P51" i="6"/>
  <c r="X321" i="6"/>
  <c r="J312" i="6"/>
  <c r="E325" i="6"/>
  <c r="E363" i="6"/>
  <c r="N231" i="6"/>
  <c r="S321" i="6"/>
  <c r="E316" i="6"/>
  <c r="J363" i="6"/>
  <c r="X312" i="6"/>
  <c r="S363" i="6"/>
  <c r="J316" i="6"/>
  <c r="E321" i="6"/>
  <c r="S316" i="6"/>
  <c r="X325" i="6"/>
  <c r="X363" i="6"/>
  <c r="S312" i="6"/>
  <c r="J325" i="6"/>
  <c r="S325" i="6"/>
  <c r="E312" i="6"/>
  <c r="J321" i="6"/>
  <c r="X316" i="6"/>
  <c r="E62" i="6"/>
  <c r="E73" i="6"/>
  <c r="J35" i="6"/>
  <c r="J62" i="6"/>
  <c r="S35" i="6"/>
  <c r="S62" i="6"/>
  <c r="S73" i="6"/>
  <c r="X62" i="6"/>
  <c r="S66" i="6"/>
  <c r="AD51" i="6"/>
  <c r="E39" i="6"/>
  <c r="J43" i="6"/>
  <c r="E66" i="6"/>
  <c r="S43" i="6"/>
  <c r="Z75" i="6"/>
  <c r="X73" i="6"/>
  <c r="L68" i="6"/>
  <c r="J66" i="6"/>
  <c r="L75" i="6"/>
  <c r="J73" i="6"/>
  <c r="Z68" i="6"/>
  <c r="X66" i="6"/>
  <c r="P39" i="6"/>
  <c r="E51" i="6"/>
  <c r="E43" i="6"/>
  <c r="J51" i="6"/>
  <c r="X35" i="6"/>
  <c r="E35" i="6"/>
  <c r="S39" i="6"/>
  <c r="X43" i="6"/>
  <c r="K41" i="6"/>
  <c r="J39" i="6"/>
  <c r="K33" i="6"/>
  <c r="E49" i="6"/>
  <c r="D49" i="6" s="1"/>
  <c r="E55" i="6"/>
  <c r="P37" i="6"/>
  <c r="P292" i="6"/>
  <c r="P49" i="6"/>
  <c r="P55" i="6"/>
  <c r="AD292" i="6"/>
  <c r="E70" i="6"/>
  <c r="P45" i="6"/>
  <c r="S367" i="6"/>
  <c r="U365" i="6"/>
  <c r="T365" i="6" s="1"/>
  <c r="U323" i="6"/>
  <c r="T323" i="6" s="1"/>
  <c r="AB292" i="6"/>
  <c r="AB252" i="6"/>
  <c r="U75" i="6"/>
  <c r="U72" i="6"/>
  <c r="T72" i="6" s="1"/>
  <c r="S55" i="6"/>
  <c r="S49" i="6"/>
  <c r="R49" i="6" s="1"/>
  <c r="K179" i="6"/>
  <c r="K178" i="6"/>
  <c r="K334" i="6"/>
  <c r="K333" i="6" s="1"/>
  <c r="K338" i="6"/>
  <c r="K337" i="6" s="1"/>
  <c r="K342" i="6"/>
  <c r="K341" i="6" s="1"/>
  <c r="K346" i="6"/>
  <c r="K345" i="6" s="1"/>
  <c r="K368" i="6"/>
  <c r="K367" i="6" s="1"/>
  <c r="J367" i="6"/>
  <c r="AD28" i="6"/>
  <c r="AB29" i="6"/>
  <c r="Y40" i="6"/>
  <c r="Y39" i="6" s="1"/>
  <c r="Y52" i="6"/>
  <c r="X48" i="6"/>
  <c r="AD48" i="6"/>
  <c r="Y56" i="6"/>
  <c r="Y55" i="6" s="1"/>
  <c r="X55" i="6"/>
  <c r="U64" i="6"/>
  <c r="Z71" i="6"/>
  <c r="Y71" i="6" s="1"/>
  <c r="X70" i="6"/>
  <c r="Z74" i="6"/>
  <c r="Y91" i="6"/>
  <c r="Y92" i="6"/>
  <c r="Y96" i="6"/>
  <c r="Y97" i="6"/>
  <c r="Y86" i="6" s="1"/>
  <c r="Y107" i="6"/>
  <c r="Y112" i="6"/>
  <c r="Y117" i="6"/>
  <c r="Y122" i="6"/>
  <c r="Y127" i="6"/>
  <c r="Y132" i="6"/>
  <c r="Y131" i="6" s="1"/>
  <c r="Y142" i="6"/>
  <c r="Y147" i="6"/>
  <c r="Y152" i="6"/>
  <c r="Y157" i="6"/>
  <c r="Y162" i="6"/>
  <c r="Y167" i="6"/>
  <c r="Y177" i="6"/>
  <c r="Y183" i="6"/>
  <c r="Y205" i="6"/>
  <c r="Y215" i="6"/>
  <c r="Y216" i="6"/>
  <c r="Y195" i="6" s="1"/>
  <c r="Y226" i="6"/>
  <c r="Y231" i="6"/>
  <c r="Y236" i="6"/>
  <c r="Y246" i="6"/>
  <c r="Y251" i="6"/>
  <c r="Y256" i="6"/>
  <c r="Y261" i="6"/>
  <c r="Y266" i="6"/>
  <c r="Y271" i="6"/>
  <c r="AD281" i="6"/>
  <c r="T282" i="6"/>
  <c r="Y296" i="6"/>
  <c r="Y200" i="6"/>
  <c r="Y210" i="6"/>
  <c r="Y221" i="6"/>
  <c r="Y241" i="6"/>
  <c r="U314" i="6"/>
  <c r="U326" i="6"/>
  <c r="U364" i="6"/>
  <c r="P29" i="6"/>
  <c r="K44" i="6"/>
  <c r="E48" i="6"/>
  <c r="P28" i="6"/>
  <c r="K32" i="6"/>
  <c r="P36" i="6"/>
  <c r="K37" i="6"/>
  <c r="K40" i="6"/>
  <c r="P44" i="6"/>
  <c r="K52" i="6"/>
  <c r="J48" i="6"/>
  <c r="P48" i="6"/>
  <c r="K53" i="6"/>
  <c r="J49" i="6"/>
  <c r="K56" i="6"/>
  <c r="K55" i="6" s="1"/>
  <c r="J55" i="6"/>
  <c r="L67" i="6"/>
  <c r="L71" i="6"/>
  <c r="L70" i="6" s="1"/>
  <c r="J70" i="6"/>
  <c r="L74" i="6"/>
  <c r="K91" i="6"/>
  <c r="K92" i="6"/>
  <c r="K96" i="6"/>
  <c r="K97" i="6"/>
  <c r="K107" i="6"/>
  <c r="K112" i="6"/>
  <c r="K117" i="6"/>
  <c r="K122" i="6"/>
  <c r="K127" i="6"/>
  <c r="K132" i="6"/>
  <c r="K131" i="6" s="1"/>
  <c r="K137" i="6"/>
  <c r="K142" i="6"/>
  <c r="K147" i="6"/>
  <c r="K152" i="6"/>
  <c r="K157" i="6"/>
  <c r="K162" i="6"/>
  <c r="K167" i="6"/>
  <c r="K205" i="6"/>
  <c r="K206" i="6"/>
  <c r="K215" i="6"/>
  <c r="K216" i="6"/>
  <c r="K195" i="6" s="1"/>
  <c r="K226" i="6"/>
  <c r="K236" i="6"/>
  <c r="K246" i="6"/>
  <c r="K251" i="6"/>
  <c r="K256" i="6"/>
  <c r="K261" i="6"/>
  <c r="K266" i="6"/>
  <c r="K271" i="6"/>
  <c r="K276" i="6"/>
  <c r="P281" i="6"/>
  <c r="K286" i="6"/>
  <c r="P291" i="6"/>
  <c r="K296" i="6"/>
  <c r="K200" i="6"/>
  <c r="K210" i="6"/>
  <c r="K221" i="6"/>
  <c r="K241" i="6"/>
  <c r="AB36" i="6"/>
  <c r="S48" i="6"/>
  <c r="U63" i="6"/>
  <c r="U71" i="6"/>
  <c r="S70" i="6"/>
  <c r="U74" i="6"/>
  <c r="T74" i="6" s="1"/>
  <c r="AD282" i="6"/>
  <c r="AB291" i="6"/>
  <c r="Y368" i="6"/>
  <c r="Y367" i="6" s="1"/>
  <c r="X367" i="6"/>
  <c r="G365" i="6"/>
  <c r="F365" i="6" s="1"/>
  <c r="G364" i="6"/>
  <c r="N347" i="6"/>
  <c r="G326" i="6"/>
  <c r="G327" i="6"/>
  <c r="F327" i="6" s="1"/>
  <c r="G323" i="6"/>
  <c r="F323" i="6" s="1"/>
  <c r="F319" i="6"/>
  <c r="G314" i="6"/>
  <c r="G313" i="6"/>
  <c r="N241" i="6"/>
  <c r="N222" i="6"/>
  <c r="N210" i="6"/>
  <c r="N200" i="6"/>
  <c r="N296" i="6"/>
  <c r="N297" i="6"/>
  <c r="N291" i="6"/>
  <c r="N292" i="6"/>
  <c r="N286" i="6"/>
  <c r="N287" i="6"/>
  <c r="N281" i="6"/>
  <c r="N282" i="6"/>
  <c r="N276" i="6"/>
  <c r="N277" i="6"/>
  <c r="N271" i="6"/>
  <c r="N267" i="6"/>
  <c r="N261" i="6"/>
  <c r="N128" i="6"/>
  <c r="N108" i="6"/>
  <c r="N75" i="6"/>
  <c r="G64" i="6"/>
  <c r="G63" i="6"/>
  <c r="N53" i="6"/>
  <c r="N44" i="6"/>
  <c r="N45" i="6"/>
  <c r="N40" i="6"/>
  <c r="N36" i="6"/>
  <c r="N37" i="6"/>
  <c r="N29" i="6"/>
  <c r="N28" i="6"/>
  <c r="N242" i="6"/>
  <c r="K354" i="6"/>
  <c r="K353" i="6" s="1"/>
  <c r="N41" i="6"/>
  <c r="N354" i="6"/>
  <c r="Y354" i="6"/>
  <c r="Y353" i="6" s="1"/>
  <c r="AB57" i="6"/>
  <c r="N57" i="6"/>
  <c r="N56" i="6"/>
  <c r="K177" i="6"/>
  <c r="Z72" i="6"/>
  <c r="Y72" i="6" s="1"/>
  <c r="Y137" i="6"/>
  <c r="Y206" i="6"/>
  <c r="Y282" i="6"/>
  <c r="K28" i="6"/>
  <c r="K36" i="6"/>
  <c r="F56" i="6"/>
  <c r="F57" i="6"/>
  <c r="O57" i="6" s="1"/>
  <c r="N142" i="6"/>
  <c r="K183" i="6"/>
  <c r="K231" i="6"/>
  <c r="K281" i="6"/>
  <c r="P282" i="6"/>
  <c r="K291" i="6"/>
  <c r="G322" i="6"/>
  <c r="AD29" i="6"/>
  <c r="U327" i="6"/>
  <c r="T327" i="6" s="1"/>
  <c r="N178" i="6"/>
  <c r="N183" i="6"/>
  <c r="N184" i="6"/>
  <c r="K282" i="6"/>
  <c r="AB347" i="6"/>
  <c r="AB179" i="6"/>
  <c r="T179" i="6"/>
  <c r="AC179" i="6" s="1"/>
  <c r="N298" i="6"/>
  <c r="N179" i="6"/>
  <c r="T57" i="6"/>
  <c r="AC57" i="6" s="1"/>
  <c r="N133" i="6"/>
  <c r="N257" i="6"/>
  <c r="N262" i="6"/>
  <c r="N221" i="6"/>
  <c r="Y32" i="6"/>
  <c r="Y33" i="6"/>
  <c r="AD36" i="6"/>
  <c r="T37" i="6"/>
  <c r="Z67" i="6"/>
  <c r="N168" i="6"/>
  <c r="N343" i="6"/>
  <c r="N355" i="6"/>
  <c r="AB28" i="6"/>
  <c r="Y28" i="6"/>
  <c r="Y53" i="6"/>
  <c r="Y49" i="6" s="1"/>
  <c r="Y29" i="6"/>
  <c r="AB33" i="6"/>
  <c r="T44" i="6"/>
  <c r="AB53" i="6"/>
  <c r="AB96" i="6"/>
  <c r="AB97" i="6"/>
  <c r="AB122" i="6"/>
  <c r="AB123" i="6"/>
  <c r="AB163" i="6"/>
  <c r="AB205" i="6"/>
  <c r="AB216" i="6"/>
  <c r="AB217" i="6"/>
  <c r="AB226" i="6"/>
  <c r="AB227" i="6"/>
  <c r="T281" i="6"/>
  <c r="Y281" i="6"/>
  <c r="AB297" i="6"/>
  <c r="AB200" i="6"/>
  <c r="N33" i="6"/>
  <c r="N118" i="6"/>
  <c r="N215" i="6"/>
  <c r="N216" i="6"/>
  <c r="N236" i="6"/>
  <c r="T45" i="6"/>
  <c r="AB118" i="6"/>
  <c r="AB147" i="6"/>
  <c r="AB168" i="6"/>
  <c r="AB177" i="6"/>
  <c r="AB287" i="6"/>
  <c r="AB343" i="6"/>
  <c r="N52" i="6"/>
  <c r="O128" i="6"/>
  <c r="N163" i="6"/>
  <c r="N335" i="6"/>
  <c r="Y36" i="6"/>
  <c r="T123" i="6"/>
  <c r="AB133" i="6"/>
  <c r="AB152" i="6"/>
  <c r="AB232" i="6"/>
  <c r="AB247" i="6"/>
  <c r="T297" i="6"/>
  <c r="K45" i="6"/>
  <c r="N97" i="6"/>
  <c r="N112" i="6"/>
  <c r="N137" i="6"/>
  <c r="N147" i="6"/>
  <c r="N226" i="6"/>
  <c r="N237" i="6"/>
  <c r="N251" i="6"/>
  <c r="N201" i="6"/>
  <c r="AB112" i="6"/>
  <c r="T177" i="6"/>
  <c r="AB296" i="6"/>
  <c r="AB41" i="6"/>
  <c r="AB68" i="6"/>
  <c r="AB138" i="6"/>
  <c r="AB143" i="6"/>
  <c r="AB148" i="6"/>
  <c r="AB158" i="6"/>
  <c r="AB178" i="6"/>
  <c r="AB222" i="6"/>
  <c r="AB92" i="6"/>
  <c r="AB98" i="6"/>
  <c r="AB108" i="6"/>
  <c r="AB113" i="6"/>
  <c r="AB237" i="6"/>
  <c r="AB257" i="6"/>
  <c r="AB262" i="6"/>
  <c r="AB201" i="6"/>
  <c r="T118" i="6"/>
  <c r="T217" i="6"/>
  <c r="AC217" i="6" s="1"/>
  <c r="T347" i="6"/>
  <c r="AC347" i="6" s="1"/>
  <c r="AB64" i="6"/>
  <c r="T163" i="6"/>
  <c r="T232" i="6"/>
  <c r="T343" i="6"/>
  <c r="AC343" i="6" s="1"/>
  <c r="N72" i="6"/>
  <c r="N138" i="6"/>
  <c r="N148" i="6"/>
  <c r="N153" i="6"/>
  <c r="N247" i="6"/>
  <c r="N252" i="6"/>
  <c r="N272" i="6"/>
  <c r="N68" i="6"/>
  <c r="N123" i="6"/>
  <c r="N206" i="6"/>
  <c r="N232" i="6"/>
  <c r="N230" i="6" s="1"/>
  <c r="N211" i="6"/>
  <c r="N209" i="6" s="1"/>
  <c r="F53" i="6"/>
  <c r="F343" i="6"/>
  <c r="O343" i="6" s="1"/>
  <c r="F347" i="6"/>
  <c r="O347" i="6" s="1"/>
  <c r="F52" i="6"/>
  <c r="N92" i="6"/>
  <c r="N98" i="6"/>
  <c r="F148" i="6"/>
  <c r="O148" i="6" s="1"/>
  <c r="N339" i="6"/>
  <c r="N342" i="6"/>
  <c r="T108" i="6"/>
  <c r="T122" i="6"/>
  <c r="AB128" i="6"/>
  <c r="T148" i="6"/>
  <c r="T168" i="6"/>
  <c r="AB206" i="6"/>
  <c r="T237" i="6"/>
  <c r="Y292" i="6"/>
  <c r="T296" i="6"/>
  <c r="N127" i="6"/>
  <c r="F133" i="6"/>
  <c r="O133" i="6" s="1"/>
  <c r="F137" i="6"/>
  <c r="N158" i="6"/>
  <c r="N217" i="6"/>
  <c r="N227" i="6"/>
  <c r="N225" i="6" s="1"/>
  <c r="F267" i="6"/>
  <c r="AB56" i="6"/>
  <c r="T152" i="6"/>
  <c r="AB153" i="6"/>
  <c r="T178" i="6"/>
  <c r="AB184" i="6"/>
  <c r="T216" i="6"/>
  <c r="T227" i="6"/>
  <c r="AB231" i="6"/>
  <c r="T247" i="6"/>
  <c r="AB267" i="6"/>
  <c r="AB40" i="6"/>
  <c r="AB91" i="6"/>
  <c r="AB107" i="6"/>
  <c r="AB127" i="6"/>
  <c r="AB132" i="6"/>
  <c r="AB157" i="6"/>
  <c r="AB162" i="6"/>
  <c r="AB167" i="6"/>
  <c r="AB215" i="6"/>
  <c r="AB251" i="6"/>
  <c r="AB256" i="6"/>
  <c r="AB261" i="6"/>
  <c r="AB266" i="6"/>
  <c r="AB271" i="6"/>
  <c r="AB354" i="6"/>
  <c r="AB32" i="6"/>
  <c r="AB52" i="6"/>
  <c r="AB67" i="6"/>
  <c r="AB117" i="6"/>
  <c r="AB137" i="6"/>
  <c r="AB142" i="6"/>
  <c r="AB183" i="6"/>
  <c r="AB236" i="6"/>
  <c r="AB246" i="6"/>
  <c r="T137" i="6"/>
  <c r="T147" i="6"/>
  <c r="T236" i="6"/>
  <c r="N32" i="6"/>
  <c r="N71" i="6"/>
  <c r="N117" i="6"/>
  <c r="N122" i="6"/>
  <c r="N177" i="6"/>
  <c r="N246" i="6"/>
  <c r="N256" i="6"/>
  <c r="N266" i="6"/>
  <c r="N67" i="6"/>
  <c r="N74" i="6"/>
  <c r="N91" i="6"/>
  <c r="N96" i="6"/>
  <c r="N107" i="6"/>
  <c r="N152" i="6"/>
  <c r="N162" i="6"/>
  <c r="N167" i="6"/>
  <c r="N205" i="6"/>
  <c r="N334" i="6"/>
  <c r="N338" i="6"/>
  <c r="N346" i="6"/>
  <c r="N368" i="6"/>
  <c r="N367" i="6" s="1"/>
  <c r="F112" i="6"/>
  <c r="F33" i="6"/>
  <c r="F91" i="6"/>
  <c r="N143" i="6"/>
  <c r="N157" i="6"/>
  <c r="F216" i="6"/>
  <c r="F237" i="6"/>
  <c r="O237" i="6" s="1"/>
  <c r="F261" i="6"/>
  <c r="F262" i="6"/>
  <c r="O262" i="6" s="1"/>
  <c r="F266" i="6"/>
  <c r="F298" i="6"/>
  <c r="O298" i="6" s="1"/>
  <c r="T36" i="6"/>
  <c r="AB37" i="6"/>
  <c r="AD44" i="6"/>
  <c r="AD45" i="6"/>
  <c r="T56" i="6"/>
  <c r="AB63" i="6"/>
  <c r="T117" i="6"/>
  <c r="T128" i="6"/>
  <c r="T132" i="6"/>
  <c r="T133" i="6"/>
  <c r="AC133" i="6" s="1"/>
  <c r="K29" i="6"/>
  <c r="F107" i="6"/>
  <c r="N113" i="6"/>
  <c r="F152" i="6"/>
  <c r="F153" i="6"/>
  <c r="F168" i="6"/>
  <c r="O168" i="6" s="1"/>
  <c r="F205" i="6"/>
  <c r="F271" i="6"/>
  <c r="F272" i="6"/>
  <c r="O272" i="6" s="1"/>
  <c r="F276" i="6"/>
  <c r="F277" i="6"/>
  <c r="K292" i="6"/>
  <c r="F200" i="6"/>
  <c r="F201" i="6"/>
  <c r="F210" i="6"/>
  <c r="F334" i="6"/>
  <c r="F335" i="6"/>
  <c r="O335" i="6" s="1"/>
  <c r="F339" i="6"/>
  <c r="O339" i="6" s="1"/>
  <c r="AD37" i="6"/>
  <c r="AB44" i="6"/>
  <c r="AB45" i="6"/>
  <c r="T91" i="6"/>
  <c r="T92" i="6"/>
  <c r="T96" i="6"/>
  <c r="T97" i="6"/>
  <c r="T86" i="6" s="1"/>
  <c r="T98" i="6"/>
  <c r="AC98" i="6" s="1"/>
  <c r="T113" i="6"/>
  <c r="T138" i="6"/>
  <c r="T142" i="6"/>
  <c r="T143" i="6"/>
  <c r="T153" i="6"/>
  <c r="T158" i="6"/>
  <c r="T162" i="6"/>
  <c r="T226" i="6"/>
  <c r="T246" i="6"/>
  <c r="T251" i="6"/>
  <c r="T252" i="6"/>
  <c r="T257" i="6"/>
  <c r="T261" i="6"/>
  <c r="T262" i="6"/>
  <c r="T266" i="6"/>
  <c r="Y286" i="6"/>
  <c r="AB221" i="6"/>
  <c r="AB334" i="6"/>
  <c r="T334" i="6"/>
  <c r="AB335" i="6"/>
  <c r="T335" i="6"/>
  <c r="AC335" i="6" s="1"/>
  <c r="AB338" i="6"/>
  <c r="T338" i="6"/>
  <c r="AB339" i="6"/>
  <c r="T339" i="6"/>
  <c r="AC339" i="6" s="1"/>
  <c r="Y342" i="6"/>
  <c r="Y341" i="6" s="1"/>
  <c r="AB346" i="6"/>
  <c r="T346" i="6"/>
  <c r="AB355" i="6"/>
  <c r="T355" i="6"/>
  <c r="AC355" i="6" s="1"/>
  <c r="AB368" i="6"/>
  <c r="AB367" i="6" s="1"/>
  <c r="T368" i="6"/>
  <c r="T157" i="6"/>
  <c r="T167" i="6"/>
  <c r="Y276" i="6"/>
  <c r="AB286" i="6"/>
  <c r="T286" i="6"/>
  <c r="AD291" i="6"/>
  <c r="AD290" i="6" s="1"/>
  <c r="AB298" i="6"/>
  <c r="Z313" i="6"/>
  <c r="U322" i="6"/>
  <c r="Y334" i="6"/>
  <c r="Y333" i="6" s="1"/>
  <c r="Y338" i="6"/>
  <c r="Y337" i="6" s="1"/>
  <c r="AB342" i="6"/>
  <c r="T342" i="6"/>
  <c r="Y346" i="6"/>
  <c r="Y345" i="6" s="1"/>
  <c r="AB272" i="6"/>
  <c r="AB276" i="6"/>
  <c r="AB277" i="6"/>
  <c r="AB281" i="6"/>
  <c r="AB282" i="6"/>
  <c r="Y291" i="6"/>
  <c r="AB210" i="6"/>
  <c r="AB211" i="6"/>
  <c r="AB241" i="6"/>
  <c r="AB242" i="6"/>
  <c r="AB313" i="6"/>
  <c r="T32" i="6"/>
  <c r="T33" i="6"/>
  <c r="Y37" i="6"/>
  <c r="T40" i="6"/>
  <c r="T41" i="6"/>
  <c r="Y44" i="6"/>
  <c r="Y45" i="6"/>
  <c r="T52" i="6"/>
  <c r="T53" i="6"/>
  <c r="U67" i="6"/>
  <c r="U68" i="6"/>
  <c r="AB71" i="6"/>
  <c r="AB72" i="6"/>
  <c r="AB74" i="6"/>
  <c r="AB75" i="6"/>
  <c r="T28" i="6"/>
  <c r="T29" i="6"/>
  <c r="Z63" i="6"/>
  <c r="Z64" i="6"/>
  <c r="T107" i="6"/>
  <c r="T112" i="6"/>
  <c r="T127" i="6"/>
  <c r="T183" i="6"/>
  <c r="T184" i="6"/>
  <c r="T205" i="6"/>
  <c r="T206" i="6"/>
  <c r="T215" i="6"/>
  <c r="T231" i="6"/>
  <c r="T256" i="6"/>
  <c r="T267" i="6"/>
  <c r="T271" i="6"/>
  <c r="T272" i="6"/>
  <c r="T276" i="6"/>
  <c r="T277" i="6"/>
  <c r="U313" i="6"/>
  <c r="T287" i="6"/>
  <c r="T291" i="6"/>
  <c r="T292" i="6"/>
  <c r="T298" i="6"/>
  <c r="T200" i="6"/>
  <c r="T201" i="6"/>
  <c r="T210" i="6"/>
  <c r="T211" i="6"/>
  <c r="T221" i="6"/>
  <c r="T222" i="6"/>
  <c r="T241" i="6"/>
  <c r="T242" i="6"/>
  <c r="Z314" i="6"/>
  <c r="AB314" i="6"/>
  <c r="AB317" i="6"/>
  <c r="AB318" i="6"/>
  <c r="AB309" i="6" s="1"/>
  <c r="T319" i="6"/>
  <c r="Y319" i="6"/>
  <c r="AB319" i="6"/>
  <c r="Z322" i="6"/>
  <c r="AB322" i="6"/>
  <c r="Z323" i="6"/>
  <c r="Y323" i="6" s="1"/>
  <c r="AB323" i="6"/>
  <c r="Z326" i="6"/>
  <c r="AB326" i="6"/>
  <c r="Z327" i="6"/>
  <c r="AB327" i="6"/>
  <c r="T354" i="6"/>
  <c r="Z364" i="6"/>
  <c r="AB364" i="6"/>
  <c r="Z365" i="6"/>
  <c r="Y365" i="6" s="1"/>
  <c r="AB365" i="6"/>
  <c r="F28" i="6"/>
  <c r="F29" i="6"/>
  <c r="F36" i="6"/>
  <c r="F37" i="6"/>
  <c r="F44" i="6"/>
  <c r="F45" i="6"/>
  <c r="L63" i="6"/>
  <c r="N63" i="6"/>
  <c r="L64" i="6"/>
  <c r="N64" i="6"/>
  <c r="G71" i="6"/>
  <c r="G72" i="6"/>
  <c r="P72" i="6" s="1"/>
  <c r="K72" i="6"/>
  <c r="G74" i="6"/>
  <c r="G75" i="6"/>
  <c r="F32" i="6"/>
  <c r="F31" i="6" s="1"/>
  <c r="F40" i="6"/>
  <c r="F41" i="6"/>
  <c r="G67" i="6"/>
  <c r="G68" i="6"/>
  <c r="F92" i="6"/>
  <c r="F96" i="6"/>
  <c r="F97" i="6"/>
  <c r="F98" i="6"/>
  <c r="F108" i="6"/>
  <c r="F113" i="6"/>
  <c r="F117" i="6"/>
  <c r="F118" i="6"/>
  <c r="F122" i="6"/>
  <c r="F123" i="6"/>
  <c r="O123" i="6" s="1"/>
  <c r="F127" i="6"/>
  <c r="F132" i="6"/>
  <c r="F138" i="6"/>
  <c r="F142" i="6"/>
  <c r="F143" i="6"/>
  <c r="F147" i="6"/>
  <c r="F157" i="6"/>
  <c r="F158" i="6"/>
  <c r="O158" i="6" s="1"/>
  <c r="F162" i="6"/>
  <c r="F163" i="6"/>
  <c r="F167" i="6"/>
  <c r="F177" i="6"/>
  <c r="F178" i="6"/>
  <c r="F179" i="6"/>
  <c r="F183" i="6"/>
  <c r="F184" i="6"/>
  <c r="O184" i="6" s="1"/>
  <c r="F206" i="6"/>
  <c r="F215" i="6"/>
  <c r="F217" i="6"/>
  <c r="O217" i="6" s="1"/>
  <c r="F226" i="6"/>
  <c r="F227" i="6"/>
  <c r="O227" i="6" s="1"/>
  <c r="F231" i="6"/>
  <c r="F232" i="6"/>
  <c r="O232" i="6" s="1"/>
  <c r="F236" i="6"/>
  <c r="F246" i="6"/>
  <c r="F247" i="6"/>
  <c r="O247" i="6" s="1"/>
  <c r="F251" i="6"/>
  <c r="F252" i="6"/>
  <c r="O252" i="6" s="1"/>
  <c r="F256" i="6"/>
  <c r="F257" i="6"/>
  <c r="O257" i="6" s="1"/>
  <c r="F281" i="6"/>
  <c r="F282" i="6"/>
  <c r="F286" i="6"/>
  <c r="F287" i="6"/>
  <c r="O287" i="6" s="1"/>
  <c r="F291" i="6"/>
  <c r="F292" i="6"/>
  <c r="F296" i="6"/>
  <c r="F297" i="6"/>
  <c r="O297" i="6" s="1"/>
  <c r="F211" i="6"/>
  <c r="F221" i="6"/>
  <c r="F222" i="6"/>
  <c r="O222" i="6" s="1"/>
  <c r="F241" i="6"/>
  <c r="F242" i="6"/>
  <c r="O242" i="6" s="1"/>
  <c r="L313" i="6"/>
  <c r="N313" i="6"/>
  <c r="L314" i="6"/>
  <c r="N314" i="6"/>
  <c r="N317" i="6"/>
  <c r="N318" i="6"/>
  <c r="N309" i="6" s="1"/>
  <c r="K319" i="6"/>
  <c r="N319" i="6"/>
  <c r="L322" i="6"/>
  <c r="N322" i="6"/>
  <c r="L323" i="6"/>
  <c r="K323" i="6" s="1"/>
  <c r="N323" i="6"/>
  <c r="L326" i="6"/>
  <c r="N326" i="6"/>
  <c r="L327" i="6"/>
  <c r="K327" i="6" s="1"/>
  <c r="N327" i="6"/>
  <c r="F338" i="6"/>
  <c r="F342" i="6"/>
  <c r="F346" i="6"/>
  <c r="F354" i="6"/>
  <c r="F355" i="6"/>
  <c r="O355" i="6" s="1"/>
  <c r="L364" i="6"/>
  <c r="N364" i="6"/>
  <c r="L365" i="6"/>
  <c r="N365" i="6"/>
  <c r="F368" i="6"/>
  <c r="K86" i="6" l="1"/>
  <c r="Z60" i="6"/>
  <c r="Z20" i="6" s="1"/>
  <c r="L59" i="6"/>
  <c r="L19" i="6" s="1"/>
  <c r="O153" i="6"/>
  <c r="O163" i="6"/>
  <c r="O118" i="6"/>
  <c r="F235" i="6"/>
  <c r="O143" i="6"/>
  <c r="O267" i="6"/>
  <c r="E19" i="6"/>
  <c r="S79" i="6"/>
  <c r="L60" i="6"/>
  <c r="L20" i="6" s="1"/>
  <c r="K24" i="6"/>
  <c r="S19" i="6"/>
  <c r="J20" i="6"/>
  <c r="E20" i="6"/>
  <c r="N141" i="6"/>
  <c r="J83" i="6"/>
  <c r="X19" i="6"/>
  <c r="X20" i="6"/>
  <c r="J19" i="6"/>
  <c r="N31" i="6"/>
  <c r="K31" i="6"/>
  <c r="S20" i="6"/>
  <c r="K23" i="6"/>
  <c r="F24" i="6"/>
  <c r="G59" i="6"/>
  <c r="G19" i="6" s="1"/>
  <c r="F23" i="6"/>
  <c r="G60" i="6"/>
  <c r="G20" i="6" s="1"/>
  <c r="X47" i="6"/>
  <c r="P24" i="6"/>
  <c r="N60" i="6"/>
  <c r="P196" i="6"/>
  <c r="S83" i="6"/>
  <c r="AD83" i="6"/>
  <c r="Z59" i="6"/>
  <c r="Z19" i="6" s="1"/>
  <c r="Z18" i="6" s="1"/>
  <c r="N59" i="6"/>
  <c r="P194" i="6"/>
  <c r="P23" i="6"/>
  <c r="AB60" i="6"/>
  <c r="Y24" i="6"/>
  <c r="T63" i="6"/>
  <c r="U59" i="6"/>
  <c r="U19" i="6" s="1"/>
  <c r="T64" i="6"/>
  <c r="U60" i="6"/>
  <c r="U20" i="6" s="1"/>
  <c r="AD23" i="6"/>
  <c r="T24" i="6"/>
  <c r="T23" i="6"/>
  <c r="N23" i="6"/>
  <c r="AB59" i="6"/>
  <c r="N24" i="6"/>
  <c r="AB23" i="6"/>
  <c r="Y23" i="6"/>
  <c r="AD24" i="6"/>
  <c r="AB24" i="6"/>
  <c r="AD196" i="6"/>
  <c r="F126" i="6"/>
  <c r="N86" i="6"/>
  <c r="S80" i="6"/>
  <c r="N195" i="6"/>
  <c r="P83" i="6"/>
  <c r="E83" i="6"/>
  <c r="J306" i="6"/>
  <c r="AB31" i="6"/>
  <c r="F131" i="6"/>
  <c r="J80" i="6"/>
  <c r="K87" i="6"/>
  <c r="J78" i="6"/>
  <c r="U308" i="6"/>
  <c r="U78" i="6" s="1"/>
  <c r="S306" i="6"/>
  <c r="J192" i="6"/>
  <c r="AB86" i="6"/>
  <c r="AD194" i="6"/>
  <c r="E192" i="6"/>
  <c r="T31" i="6"/>
  <c r="F195" i="6"/>
  <c r="X80" i="6"/>
  <c r="X78" i="6"/>
  <c r="Y204" i="6"/>
  <c r="Y87" i="6"/>
  <c r="AB310" i="6"/>
  <c r="AA80" i="6"/>
  <c r="S192" i="6"/>
  <c r="Y31" i="6"/>
  <c r="N308" i="6"/>
  <c r="L308" i="6"/>
  <c r="F87" i="6"/>
  <c r="Z310" i="6"/>
  <c r="Z80" i="6" s="1"/>
  <c r="T194" i="6"/>
  <c r="F85" i="6"/>
  <c r="T195" i="6"/>
  <c r="AB196" i="6"/>
  <c r="AB87" i="6"/>
  <c r="N196" i="6"/>
  <c r="G310" i="6"/>
  <c r="G80" i="6" s="1"/>
  <c r="X306" i="6"/>
  <c r="AA78" i="6"/>
  <c r="T87" i="6"/>
  <c r="K194" i="6"/>
  <c r="K85" i="6"/>
  <c r="P27" i="6"/>
  <c r="Y85" i="6"/>
  <c r="K196" i="6"/>
  <c r="E78" i="6"/>
  <c r="E77" i="6" s="1"/>
  <c r="N310" i="6"/>
  <c r="L310" i="6"/>
  <c r="L80" i="6" s="1"/>
  <c r="F86" i="6"/>
  <c r="AB308" i="6"/>
  <c r="T85" i="6"/>
  <c r="F196" i="6"/>
  <c r="N85" i="6"/>
  <c r="AB85" i="6"/>
  <c r="AB195" i="6"/>
  <c r="U310" i="6"/>
  <c r="U80" i="6" s="1"/>
  <c r="Y194" i="6"/>
  <c r="U79" i="6"/>
  <c r="X192" i="6"/>
  <c r="T196" i="6"/>
  <c r="Z308" i="6"/>
  <c r="Z78" i="6" s="1"/>
  <c r="F194" i="6"/>
  <c r="N87" i="6"/>
  <c r="AB194" i="6"/>
  <c r="N194" i="6"/>
  <c r="G308" i="6"/>
  <c r="AD27" i="6"/>
  <c r="Y196" i="6"/>
  <c r="Z79" i="6"/>
  <c r="S78" i="6"/>
  <c r="Y27" i="6"/>
  <c r="AB27" i="6"/>
  <c r="T27" i="6"/>
  <c r="K27" i="6"/>
  <c r="F27" i="6"/>
  <c r="N27" i="6"/>
  <c r="T285" i="6"/>
  <c r="T136" i="6"/>
  <c r="AB290" i="6"/>
  <c r="AB131" i="6"/>
  <c r="T151" i="6"/>
  <c r="N250" i="6"/>
  <c r="P290" i="6"/>
  <c r="T290" i="6"/>
  <c r="AB151" i="6"/>
  <c r="AB270" i="6"/>
  <c r="N111" i="6"/>
  <c r="K290" i="6"/>
  <c r="N290" i="6"/>
  <c r="Y290" i="6"/>
  <c r="F290" i="6"/>
  <c r="N270" i="6"/>
  <c r="T131" i="6"/>
  <c r="T265" i="6"/>
  <c r="N136" i="6"/>
  <c r="F166" i="6"/>
  <c r="N240" i="6"/>
  <c r="N131" i="6"/>
  <c r="F146" i="6"/>
  <c r="AB204" i="6"/>
  <c r="AB146" i="6"/>
  <c r="N260" i="6"/>
  <c r="F225" i="6"/>
  <c r="F176" i="6"/>
  <c r="AB280" i="6"/>
  <c r="T90" i="6"/>
  <c r="AB111" i="6"/>
  <c r="N275" i="6"/>
  <c r="N285" i="6"/>
  <c r="F270" i="6"/>
  <c r="F151" i="6"/>
  <c r="F260" i="6"/>
  <c r="AB265" i="6"/>
  <c r="AB199" i="6"/>
  <c r="N199" i="6"/>
  <c r="F240" i="6"/>
  <c r="F230" i="6"/>
  <c r="F214" i="6"/>
  <c r="F141" i="6"/>
  <c r="T204" i="6"/>
  <c r="AB275" i="6"/>
  <c r="F199" i="6"/>
  <c r="N235" i="6"/>
  <c r="F280" i="6"/>
  <c r="F250" i="6"/>
  <c r="F182" i="6"/>
  <c r="F161" i="6"/>
  <c r="F116" i="6"/>
  <c r="AB209" i="6"/>
  <c r="F275" i="6"/>
  <c r="F106" i="6"/>
  <c r="F265" i="6"/>
  <c r="AB182" i="6"/>
  <c r="N156" i="6"/>
  <c r="N146" i="6"/>
  <c r="AB260" i="6"/>
  <c r="AB106" i="6"/>
  <c r="AB220" i="6"/>
  <c r="AB141" i="6"/>
  <c r="N161" i="6"/>
  <c r="AB285" i="6"/>
  <c r="AB225" i="6"/>
  <c r="N166" i="6"/>
  <c r="N255" i="6"/>
  <c r="K280" i="6"/>
  <c r="K90" i="6"/>
  <c r="T280" i="6"/>
  <c r="F111" i="6"/>
  <c r="F136" i="6"/>
  <c r="N121" i="6"/>
  <c r="N245" i="6"/>
  <c r="AB255" i="6"/>
  <c r="AB136" i="6"/>
  <c r="AB116" i="6"/>
  <c r="AB161" i="6"/>
  <c r="N182" i="6"/>
  <c r="N265" i="6"/>
  <c r="N280" i="6"/>
  <c r="P280" i="6"/>
  <c r="AD280" i="6"/>
  <c r="K199" i="6"/>
  <c r="K111" i="6"/>
  <c r="K121" i="6"/>
  <c r="K136" i="6"/>
  <c r="K146" i="6"/>
  <c r="K156" i="6"/>
  <c r="K166" i="6"/>
  <c r="K182" i="6"/>
  <c r="K220" i="6"/>
  <c r="K230" i="6"/>
  <c r="K240" i="6"/>
  <c r="K250" i="6"/>
  <c r="K260" i="6"/>
  <c r="K270" i="6"/>
  <c r="K285" i="6"/>
  <c r="Y106" i="6"/>
  <c r="Y116" i="6"/>
  <c r="Y126" i="6"/>
  <c r="Y141" i="6"/>
  <c r="Y151" i="6"/>
  <c r="Y161" i="6"/>
  <c r="Y182" i="6"/>
  <c r="Y220" i="6"/>
  <c r="Y230" i="6"/>
  <c r="Y240" i="6"/>
  <c r="Y250" i="6"/>
  <c r="Y260" i="6"/>
  <c r="Y270" i="6"/>
  <c r="Y285" i="6"/>
  <c r="F295" i="6"/>
  <c r="F285" i="6"/>
  <c r="F255" i="6"/>
  <c r="F245" i="6"/>
  <c r="F156" i="6"/>
  <c r="F121" i="6"/>
  <c r="F95" i="6"/>
  <c r="T199" i="6"/>
  <c r="AB240" i="6"/>
  <c r="AB126" i="6"/>
  <c r="AB235" i="6"/>
  <c r="AB156" i="6"/>
  <c r="AB245" i="6"/>
  <c r="N116" i="6"/>
  <c r="AB121" i="6"/>
  <c r="Y280" i="6"/>
  <c r="N106" i="6"/>
  <c r="F220" i="6"/>
  <c r="F209" i="6"/>
  <c r="F204" i="6"/>
  <c r="F90" i="6"/>
  <c r="T214" i="6"/>
  <c r="N90" i="6"/>
  <c r="N151" i="6"/>
  <c r="AB90" i="6"/>
  <c r="AB230" i="6"/>
  <c r="AB166" i="6"/>
  <c r="N126" i="6"/>
  <c r="N220" i="6"/>
  <c r="AB250" i="6"/>
  <c r="Y199" i="6"/>
  <c r="K106" i="6"/>
  <c r="K116" i="6"/>
  <c r="K126" i="6"/>
  <c r="K141" i="6"/>
  <c r="K151" i="6"/>
  <c r="K161" i="6"/>
  <c r="K209" i="6"/>
  <c r="K225" i="6"/>
  <c r="K235" i="6"/>
  <c r="K245" i="6"/>
  <c r="K255" i="6"/>
  <c r="K265" i="6"/>
  <c r="K275" i="6"/>
  <c r="K295" i="6"/>
  <c r="Y111" i="6"/>
  <c r="Y121" i="6"/>
  <c r="Y136" i="6"/>
  <c r="Y146" i="6"/>
  <c r="Y156" i="6"/>
  <c r="Y166" i="6"/>
  <c r="Y176" i="6"/>
  <c r="Y209" i="6"/>
  <c r="Y225" i="6"/>
  <c r="Y235" i="6"/>
  <c r="Y245" i="6"/>
  <c r="Y255" i="6"/>
  <c r="Y265" i="6"/>
  <c r="Y275" i="6"/>
  <c r="Y295" i="6"/>
  <c r="Y214" i="6"/>
  <c r="Y95" i="6"/>
  <c r="Y90" i="6"/>
  <c r="O277" i="6"/>
  <c r="AC297" i="6"/>
  <c r="T295" i="6"/>
  <c r="AB295" i="6"/>
  <c r="AC277" i="6"/>
  <c r="T275" i="6"/>
  <c r="AC272" i="6"/>
  <c r="T270" i="6"/>
  <c r="AC262" i="6"/>
  <c r="T260" i="6"/>
  <c r="AC257" i="6"/>
  <c r="T255" i="6"/>
  <c r="AC252" i="6"/>
  <c r="T250" i="6"/>
  <c r="AC247" i="6"/>
  <c r="T245" i="6"/>
  <c r="AC242" i="6"/>
  <c r="T240" i="6"/>
  <c r="AC237" i="6"/>
  <c r="T235" i="6"/>
  <c r="AC232" i="6"/>
  <c r="T230" i="6"/>
  <c r="AC227" i="6"/>
  <c r="T225" i="6"/>
  <c r="AC222" i="6"/>
  <c r="T220" i="6"/>
  <c r="AB214" i="6"/>
  <c r="AC211" i="6"/>
  <c r="T209" i="6"/>
  <c r="AC184" i="6"/>
  <c r="T182" i="6"/>
  <c r="AC178" i="6"/>
  <c r="T176" i="6"/>
  <c r="AB176" i="6"/>
  <c r="AC168" i="6"/>
  <c r="T166" i="6"/>
  <c r="AC163" i="6"/>
  <c r="T161" i="6"/>
  <c r="AC158" i="6"/>
  <c r="T156" i="6"/>
  <c r="AC148" i="6"/>
  <c r="T146" i="6"/>
  <c r="AC143" i="6"/>
  <c r="T141" i="6"/>
  <c r="AC128" i="6"/>
  <c r="T126" i="6"/>
  <c r="AC123" i="6"/>
  <c r="T121" i="6"/>
  <c r="AC118" i="6"/>
  <c r="T116" i="6"/>
  <c r="AC113" i="6"/>
  <c r="T111" i="6"/>
  <c r="AC108" i="6"/>
  <c r="T106" i="6"/>
  <c r="AB95" i="6"/>
  <c r="T95" i="6"/>
  <c r="N295" i="6"/>
  <c r="K214" i="6"/>
  <c r="N214" i="6"/>
  <c r="K204" i="6"/>
  <c r="N204" i="6"/>
  <c r="N176" i="6"/>
  <c r="K176" i="6"/>
  <c r="N95" i="6"/>
  <c r="K95" i="6"/>
  <c r="O98" i="6"/>
  <c r="G321" i="6"/>
  <c r="AB51" i="6"/>
  <c r="U312" i="6"/>
  <c r="Z316" i="6"/>
  <c r="K43" i="6"/>
  <c r="AC201" i="6"/>
  <c r="O201" i="6"/>
  <c r="AD47" i="6"/>
  <c r="AB341" i="6"/>
  <c r="N337" i="6"/>
  <c r="F337" i="6"/>
  <c r="F345" i="6"/>
  <c r="N345" i="6"/>
  <c r="AB345" i="6"/>
  <c r="F341" i="6"/>
  <c r="F333" i="6"/>
  <c r="T337" i="6"/>
  <c r="N316" i="6"/>
  <c r="Z312" i="6"/>
  <c r="N353" i="6"/>
  <c r="N363" i="6"/>
  <c r="AB363" i="6"/>
  <c r="AB337" i="6"/>
  <c r="AB333" i="6"/>
  <c r="L363" i="6"/>
  <c r="Z363" i="6"/>
  <c r="AB353" i="6"/>
  <c r="G312" i="6"/>
  <c r="N325" i="6"/>
  <c r="N321" i="6"/>
  <c r="N312" i="6"/>
  <c r="N62" i="6"/>
  <c r="T353" i="6"/>
  <c r="AB325" i="6"/>
  <c r="AB321" i="6"/>
  <c r="T341" i="6"/>
  <c r="U321" i="6"/>
  <c r="T345" i="6"/>
  <c r="N341" i="6"/>
  <c r="F326" i="6"/>
  <c r="F325" i="6" s="1"/>
  <c r="G325" i="6"/>
  <c r="F364" i="6"/>
  <c r="F363" i="6" s="1"/>
  <c r="G363" i="6"/>
  <c r="U363" i="6"/>
  <c r="G316" i="6"/>
  <c r="Z321" i="6"/>
  <c r="T333" i="6"/>
  <c r="L325" i="6"/>
  <c r="L321" i="6"/>
  <c r="L312" i="6"/>
  <c r="Z325" i="6"/>
  <c r="U325" i="6"/>
  <c r="F353" i="6"/>
  <c r="AB316" i="6"/>
  <c r="Y35" i="6"/>
  <c r="AB312" i="6"/>
  <c r="N333" i="6"/>
  <c r="L316" i="6"/>
  <c r="U316" i="6"/>
  <c r="F313" i="6"/>
  <c r="F314" i="6"/>
  <c r="F310" i="6" s="1"/>
  <c r="Z62" i="6"/>
  <c r="T43" i="6"/>
  <c r="E58" i="6"/>
  <c r="T314" i="6"/>
  <c r="T310" i="6" s="1"/>
  <c r="AD71" i="6"/>
  <c r="P35" i="6"/>
  <c r="E47" i="6"/>
  <c r="J58" i="6"/>
  <c r="Z66" i="6"/>
  <c r="N73" i="6"/>
  <c r="P43" i="6"/>
  <c r="T51" i="6"/>
  <c r="N51" i="6"/>
  <c r="S58" i="6"/>
  <c r="L66" i="6"/>
  <c r="U62" i="6"/>
  <c r="X58" i="6"/>
  <c r="AB39" i="6"/>
  <c r="P47" i="6"/>
  <c r="AB62" i="6"/>
  <c r="N43" i="6"/>
  <c r="F64" i="6"/>
  <c r="G62" i="6"/>
  <c r="N66" i="6"/>
  <c r="AB66" i="6"/>
  <c r="L62" i="6"/>
  <c r="P68" i="6"/>
  <c r="G66" i="6"/>
  <c r="AD68" i="6"/>
  <c r="U66" i="6"/>
  <c r="P75" i="6"/>
  <c r="G73" i="6"/>
  <c r="T75" i="6"/>
  <c r="U73" i="6"/>
  <c r="AB73" i="6"/>
  <c r="K75" i="6"/>
  <c r="L73" i="6"/>
  <c r="Y75" i="6"/>
  <c r="Z73" i="6"/>
  <c r="R48" i="6"/>
  <c r="S47" i="6"/>
  <c r="Y51" i="6"/>
  <c r="F35" i="6"/>
  <c r="Y43" i="6"/>
  <c r="F51" i="6"/>
  <c r="T35" i="6"/>
  <c r="I48" i="6"/>
  <c r="J47" i="6"/>
  <c r="K35" i="6"/>
  <c r="F43" i="6"/>
  <c r="K39" i="6"/>
  <c r="K49" i="6"/>
  <c r="K51" i="6"/>
  <c r="AB43" i="6"/>
  <c r="AD43" i="6"/>
  <c r="O41" i="6"/>
  <c r="F39" i="6"/>
  <c r="AC41" i="6"/>
  <c r="T39" i="6"/>
  <c r="N39" i="6"/>
  <c r="AD35" i="6"/>
  <c r="AB35" i="6"/>
  <c r="N35" i="6"/>
  <c r="O33" i="6"/>
  <c r="F318" i="6"/>
  <c r="F309" i="6" s="1"/>
  <c r="AC296" i="6"/>
  <c r="F49" i="6"/>
  <c r="AD75" i="6"/>
  <c r="O107" i="6"/>
  <c r="O178" i="6"/>
  <c r="Y74" i="6"/>
  <c r="AC45" i="6"/>
  <c r="O37" i="6"/>
  <c r="T71" i="6"/>
  <c r="O179" i="6"/>
  <c r="O45" i="6"/>
  <c r="O205" i="6"/>
  <c r="AD327" i="6"/>
  <c r="O292" i="6"/>
  <c r="O282" i="6"/>
  <c r="O210" i="6"/>
  <c r="N70" i="6"/>
  <c r="U70" i="6"/>
  <c r="AC282" i="6"/>
  <c r="T322" i="6"/>
  <c r="T321" i="6" s="1"/>
  <c r="AB49" i="6"/>
  <c r="AB55" i="6"/>
  <c r="D48" i="6"/>
  <c r="W48" i="6"/>
  <c r="I49" i="6"/>
  <c r="P365" i="6"/>
  <c r="K71" i="6"/>
  <c r="K70" i="6" s="1"/>
  <c r="T364" i="6"/>
  <c r="T363" i="6" s="1"/>
  <c r="AC226" i="6"/>
  <c r="AC72" i="6"/>
  <c r="AC33" i="6"/>
  <c r="AC152" i="6"/>
  <c r="F72" i="6"/>
  <c r="O72" i="6" s="1"/>
  <c r="F55" i="6"/>
  <c r="K314" i="6"/>
  <c r="K310" i="6" s="1"/>
  <c r="P63" i="6"/>
  <c r="T317" i="6"/>
  <c r="O112" i="6"/>
  <c r="AC216" i="6"/>
  <c r="F317" i="6"/>
  <c r="Y48" i="6"/>
  <c r="Y47" i="6" s="1"/>
  <c r="O368" i="6"/>
  <c r="O367" i="6" s="1"/>
  <c r="F367" i="6"/>
  <c r="P364" i="6"/>
  <c r="P317" i="6"/>
  <c r="T48" i="6"/>
  <c r="AC286" i="6"/>
  <c r="AC368" i="6"/>
  <c r="AC367" i="6" s="1"/>
  <c r="T367" i="6"/>
  <c r="O91" i="6"/>
  <c r="K313" i="6"/>
  <c r="F322" i="6"/>
  <c r="F321" i="6" s="1"/>
  <c r="F74" i="6"/>
  <c r="F71" i="6"/>
  <c r="G70" i="6"/>
  <c r="F63" i="6"/>
  <c r="K74" i="6"/>
  <c r="AD364" i="6"/>
  <c r="T326" i="6"/>
  <c r="T325" i="6" s="1"/>
  <c r="T318" i="6"/>
  <c r="T309" i="6" s="1"/>
  <c r="T79" i="6" s="1"/>
  <c r="AD314" i="6"/>
  <c r="AB70" i="6"/>
  <c r="T49" i="6"/>
  <c r="AC37" i="6"/>
  <c r="Y70" i="6"/>
  <c r="AD74" i="6"/>
  <c r="Y313" i="6"/>
  <c r="AC266" i="6"/>
  <c r="AC92" i="6"/>
  <c r="AC137" i="6"/>
  <c r="AC56" i="6"/>
  <c r="AC55" i="6" s="1"/>
  <c r="T55" i="6"/>
  <c r="O137" i="6"/>
  <c r="AC281" i="6"/>
  <c r="AB48" i="6"/>
  <c r="AD72" i="6"/>
  <c r="F48" i="6"/>
  <c r="AC177" i="6"/>
  <c r="N48" i="6"/>
  <c r="N55" i="6"/>
  <c r="N49" i="6"/>
  <c r="K48" i="6"/>
  <c r="Z70" i="6"/>
  <c r="O354" i="6"/>
  <c r="O353" i="6" s="1"/>
  <c r="AC354" i="6"/>
  <c r="AC353" i="6" s="1"/>
  <c r="O56" i="6"/>
  <c r="O55" i="6" s="1"/>
  <c r="P323" i="6"/>
  <c r="AC292" i="6"/>
  <c r="AC122" i="6"/>
  <c r="O52" i="6"/>
  <c r="F75" i="6"/>
  <c r="O53" i="6"/>
  <c r="O49" i="6" s="1"/>
  <c r="P327" i="6"/>
  <c r="AC236" i="6"/>
  <c r="AC147" i="6"/>
  <c r="O323" i="6"/>
  <c r="K318" i="6"/>
  <c r="K309" i="6" s="1"/>
  <c r="K79" i="6" s="1"/>
  <c r="AC342" i="6"/>
  <c r="AC341" i="6" s="1"/>
  <c r="AC346" i="6"/>
  <c r="AC345" i="6" s="1"/>
  <c r="AC338" i="6"/>
  <c r="AC337" i="6" s="1"/>
  <c r="AC334" i="6"/>
  <c r="AC333" i="6" s="1"/>
  <c r="AC251" i="6"/>
  <c r="AC142" i="6"/>
  <c r="AC96" i="6"/>
  <c r="AC91" i="6"/>
  <c r="O200" i="6"/>
  <c r="AC132" i="6"/>
  <c r="AC131" i="6" s="1"/>
  <c r="AC167" i="6"/>
  <c r="AC157" i="6"/>
  <c r="AC261" i="6"/>
  <c r="AC246" i="6"/>
  <c r="AC162" i="6"/>
  <c r="AC153" i="6"/>
  <c r="AC138" i="6"/>
  <c r="AC97" i="6"/>
  <c r="AC86" i="6" s="1"/>
  <c r="O334" i="6"/>
  <c r="O333" i="6" s="1"/>
  <c r="O276" i="6"/>
  <c r="O271" i="6"/>
  <c r="O270" i="6" s="1"/>
  <c r="O152" i="6"/>
  <c r="O151" i="6" s="1"/>
  <c r="AC117" i="6"/>
  <c r="AC36" i="6"/>
  <c r="O266" i="6"/>
  <c r="O265" i="6" s="1"/>
  <c r="O261" i="6"/>
  <c r="O260" i="6" s="1"/>
  <c r="O216" i="6"/>
  <c r="O195" i="6" s="1"/>
  <c r="AD365" i="6"/>
  <c r="Y327" i="6"/>
  <c r="AC327" i="6" s="1"/>
  <c r="Y322" i="6"/>
  <c r="Y321" i="6" s="1"/>
  <c r="AD318" i="6"/>
  <c r="AD309" i="6" s="1"/>
  <c r="Y314" i="6"/>
  <c r="AC241" i="6"/>
  <c r="AC210" i="6"/>
  <c r="AC298" i="6"/>
  <c r="AC291" i="6"/>
  <c r="Y326" i="6"/>
  <c r="AD322" i="6"/>
  <c r="AD319" i="6"/>
  <c r="AD317" i="6"/>
  <c r="AD313" i="6"/>
  <c r="T313" i="6"/>
  <c r="AC276" i="6"/>
  <c r="AC271" i="6"/>
  <c r="AC256" i="6"/>
  <c r="AC215" i="6"/>
  <c r="AC205" i="6"/>
  <c r="AC183" i="6"/>
  <c r="AC112" i="6"/>
  <c r="AC28" i="6"/>
  <c r="AD67" i="6"/>
  <c r="Y63" i="6"/>
  <c r="AC53" i="6"/>
  <c r="AC49" i="6" s="1"/>
  <c r="AC40" i="6"/>
  <c r="AC32" i="6"/>
  <c r="AC44" i="6"/>
  <c r="AD64" i="6"/>
  <c r="AC323" i="6"/>
  <c r="AC319" i="6"/>
  <c r="AC365" i="6"/>
  <c r="Y364" i="6"/>
  <c r="Y363" i="6" s="1"/>
  <c r="AD326" i="6"/>
  <c r="AD323" i="6"/>
  <c r="Y317" i="6"/>
  <c r="AC221" i="6"/>
  <c r="AC200" i="6"/>
  <c r="AC287" i="6"/>
  <c r="Y318" i="6"/>
  <c r="Y309" i="6" s="1"/>
  <c r="AC267" i="6"/>
  <c r="AC231" i="6"/>
  <c r="AC206" i="6"/>
  <c r="AC127" i="6"/>
  <c r="AC107" i="6"/>
  <c r="AC29" i="6"/>
  <c r="Y64" i="6"/>
  <c r="AC52" i="6"/>
  <c r="AD63" i="6"/>
  <c r="O346" i="6"/>
  <c r="O345" i="6" s="1"/>
  <c r="O338" i="6"/>
  <c r="O337" i="6" s="1"/>
  <c r="O342" i="6"/>
  <c r="O341" i="6" s="1"/>
  <c r="K364" i="6"/>
  <c r="K365" i="6"/>
  <c r="O365" i="6" s="1"/>
  <c r="K326" i="6"/>
  <c r="K325" i="6" s="1"/>
  <c r="O319" i="6"/>
  <c r="O241" i="6"/>
  <c r="O240" i="6" s="1"/>
  <c r="O221" i="6"/>
  <c r="O220" i="6" s="1"/>
  <c r="K322" i="6"/>
  <c r="K321" i="6" s="1"/>
  <c r="P318" i="6"/>
  <c r="P309" i="6" s="1"/>
  <c r="P79" i="6" s="1"/>
  <c r="K317" i="6"/>
  <c r="P313" i="6"/>
  <c r="P322" i="6"/>
  <c r="P319" i="6"/>
  <c r="P314" i="6"/>
  <c r="O256" i="6"/>
  <c r="O255" i="6" s="1"/>
  <c r="O251" i="6"/>
  <c r="O250" i="6" s="1"/>
  <c r="O246" i="6"/>
  <c r="O245" i="6" s="1"/>
  <c r="O206" i="6"/>
  <c r="O183" i="6"/>
  <c r="O182" i="6" s="1"/>
  <c r="O167" i="6"/>
  <c r="O166" i="6" s="1"/>
  <c r="O162" i="6"/>
  <c r="O161" i="6" s="1"/>
  <c r="O157" i="6"/>
  <c r="O156" i="6" s="1"/>
  <c r="O138" i="6"/>
  <c r="O127" i="6"/>
  <c r="O126" i="6" s="1"/>
  <c r="O122" i="6"/>
  <c r="O121" i="6" s="1"/>
  <c r="O117" i="6"/>
  <c r="O116" i="6" s="1"/>
  <c r="O108" i="6"/>
  <c r="O96" i="6"/>
  <c r="O32" i="6"/>
  <c r="P74" i="6"/>
  <c r="P71" i="6"/>
  <c r="P70" i="6" s="1"/>
  <c r="O44" i="6"/>
  <c r="O36" i="6"/>
  <c r="K63" i="6"/>
  <c r="O28" i="6"/>
  <c r="K64" i="6"/>
  <c r="K60" i="6" s="1"/>
  <c r="O327" i="6"/>
  <c r="P326" i="6"/>
  <c r="O211" i="6"/>
  <c r="O296" i="6"/>
  <c r="O295" i="6" s="1"/>
  <c r="O291" i="6"/>
  <c r="O286" i="6"/>
  <c r="O285" i="6" s="1"/>
  <c r="O281" i="6"/>
  <c r="O236" i="6"/>
  <c r="O235" i="6" s="1"/>
  <c r="O231" i="6"/>
  <c r="O230" i="6" s="1"/>
  <c r="O226" i="6"/>
  <c r="O225" i="6" s="1"/>
  <c r="O215" i="6"/>
  <c r="O177" i="6"/>
  <c r="O147" i="6"/>
  <c r="O146" i="6" s="1"/>
  <c r="O142" i="6"/>
  <c r="O141" i="6" s="1"/>
  <c r="O132" i="6"/>
  <c r="O131" i="6" s="1"/>
  <c r="O113" i="6"/>
  <c r="O97" i="6"/>
  <c r="O92" i="6"/>
  <c r="P67" i="6"/>
  <c r="O40" i="6"/>
  <c r="P64" i="6"/>
  <c r="O29" i="6"/>
  <c r="J18" i="6" l="1"/>
  <c r="U18" i="6"/>
  <c r="G18" i="6"/>
  <c r="X18" i="6"/>
  <c r="S18" i="6"/>
  <c r="E18" i="6"/>
  <c r="L18" i="6"/>
  <c r="K20" i="6"/>
  <c r="K59" i="6"/>
  <c r="K19" i="6" s="1"/>
  <c r="N19" i="6"/>
  <c r="AB19" i="6"/>
  <c r="AB20" i="6"/>
  <c r="N20" i="6"/>
  <c r="S77" i="6"/>
  <c r="AC204" i="6"/>
  <c r="F60" i="6"/>
  <c r="F20" i="6" s="1"/>
  <c r="F59" i="6"/>
  <c r="F19" i="6" s="1"/>
  <c r="P60" i="6"/>
  <c r="P20" i="6" s="1"/>
  <c r="O86" i="6"/>
  <c r="P192" i="6"/>
  <c r="T62" i="6"/>
  <c r="Y60" i="6"/>
  <c r="Y20" i="6" s="1"/>
  <c r="AC24" i="6"/>
  <c r="O24" i="6"/>
  <c r="AD60" i="6"/>
  <c r="AD20" i="6" s="1"/>
  <c r="O23" i="6"/>
  <c r="AC63" i="6"/>
  <c r="Y59" i="6"/>
  <c r="Y19" i="6" s="1"/>
  <c r="T59" i="6"/>
  <c r="T19" i="6" s="1"/>
  <c r="P59" i="6"/>
  <c r="P19" i="6" s="1"/>
  <c r="P18" i="6" s="1"/>
  <c r="AC23" i="6"/>
  <c r="T60" i="6"/>
  <c r="T20" i="6" s="1"/>
  <c r="AD62" i="6"/>
  <c r="AD59" i="6"/>
  <c r="AD19" i="6" s="1"/>
  <c r="AD192" i="6"/>
  <c r="O209" i="6"/>
  <c r="N79" i="6"/>
  <c r="AC136" i="6"/>
  <c r="J77" i="6"/>
  <c r="N192" i="6"/>
  <c r="O31" i="6"/>
  <c r="T308" i="6"/>
  <c r="T306" i="6" s="1"/>
  <c r="U77" i="6"/>
  <c r="N306" i="6"/>
  <c r="F192" i="6"/>
  <c r="AB79" i="6"/>
  <c r="K192" i="6"/>
  <c r="K308" i="6"/>
  <c r="K306" i="6" s="1"/>
  <c r="F308" i="6"/>
  <c r="F306" i="6" s="1"/>
  <c r="X77" i="6"/>
  <c r="AB306" i="6"/>
  <c r="Y192" i="6"/>
  <c r="U306" i="6"/>
  <c r="AC195" i="6"/>
  <c r="AB80" i="6"/>
  <c r="T192" i="6"/>
  <c r="AD310" i="6"/>
  <c r="AD80" i="6" s="1"/>
  <c r="AD308" i="6"/>
  <c r="AD78" i="6" s="1"/>
  <c r="O87" i="6"/>
  <c r="P308" i="6"/>
  <c r="AC31" i="6"/>
  <c r="Y310" i="6"/>
  <c r="Y80" i="6" s="1"/>
  <c r="O194" i="6"/>
  <c r="AC196" i="6"/>
  <c r="G306" i="6"/>
  <c r="G78" i="6"/>
  <c r="G77" i="6" s="1"/>
  <c r="AB192" i="6"/>
  <c r="N78" i="6"/>
  <c r="N83" i="6"/>
  <c r="F79" i="6"/>
  <c r="F80" i="6"/>
  <c r="P310" i="6"/>
  <c r="P80" i="6" s="1"/>
  <c r="AC85" i="6"/>
  <c r="AC87" i="6"/>
  <c r="T80" i="6"/>
  <c r="F83" i="6"/>
  <c r="L306" i="6"/>
  <c r="L78" i="6"/>
  <c r="L77" i="6" s="1"/>
  <c r="Z77" i="6"/>
  <c r="Y79" i="6"/>
  <c r="T83" i="6"/>
  <c r="K83" i="6"/>
  <c r="K80" i="6"/>
  <c r="AC194" i="6"/>
  <c r="Y308" i="6"/>
  <c r="O85" i="6"/>
  <c r="O196" i="6"/>
  <c r="Z306" i="6"/>
  <c r="N80" i="6"/>
  <c r="AD79" i="6"/>
  <c r="AB78" i="6"/>
  <c r="AB83" i="6"/>
  <c r="Y83" i="6"/>
  <c r="AC27" i="6"/>
  <c r="O27" i="6"/>
  <c r="O106" i="6"/>
  <c r="O111" i="6"/>
  <c r="AC265" i="6"/>
  <c r="P321" i="6"/>
  <c r="AC290" i="6"/>
  <c r="AC285" i="6"/>
  <c r="O136" i="6"/>
  <c r="O90" i="6"/>
  <c r="O290" i="6"/>
  <c r="AC151" i="6"/>
  <c r="O95" i="6"/>
  <c r="AC111" i="6"/>
  <c r="AC121" i="6"/>
  <c r="AC141" i="6"/>
  <c r="AC156" i="6"/>
  <c r="AC166" i="6"/>
  <c r="AC220" i="6"/>
  <c r="AC230" i="6"/>
  <c r="AC240" i="6"/>
  <c r="AC250" i="6"/>
  <c r="AC260" i="6"/>
  <c r="AC275" i="6"/>
  <c r="O275" i="6"/>
  <c r="AC90" i="6"/>
  <c r="AC214" i="6"/>
  <c r="AC280" i="6"/>
  <c r="AC176" i="6"/>
  <c r="AC209" i="6"/>
  <c r="O280" i="6"/>
  <c r="O199" i="6"/>
  <c r="AC199" i="6"/>
  <c r="AC106" i="6"/>
  <c r="AC116" i="6"/>
  <c r="AC126" i="6"/>
  <c r="AC146" i="6"/>
  <c r="AC161" i="6"/>
  <c r="AC225" i="6"/>
  <c r="AC235" i="6"/>
  <c r="AC245" i="6"/>
  <c r="AC255" i="6"/>
  <c r="AC270" i="6"/>
  <c r="AC182" i="6"/>
  <c r="O176" i="6"/>
  <c r="AC295" i="6"/>
  <c r="AC95" i="6"/>
  <c r="O214" i="6"/>
  <c r="O204" i="6"/>
  <c r="Y325" i="6"/>
  <c r="F47" i="6"/>
  <c r="AD312" i="6"/>
  <c r="K312" i="6"/>
  <c r="P363" i="6"/>
  <c r="AD363" i="6"/>
  <c r="AD321" i="6"/>
  <c r="P312" i="6"/>
  <c r="Y316" i="6"/>
  <c r="F312" i="6"/>
  <c r="P325" i="6"/>
  <c r="O43" i="6"/>
  <c r="K363" i="6"/>
  <c r="AD70" i="6"/>
  <c r="AD325" i="6"/>
  <c r="AC43" i="6"/>
  <c r="T312" i="6"/>
  <c r="Y312" i="6"/>
  <c r="P62" i="6"/>
  <c r="K316" i="6"/>
  <c r="P316" i="6"/>
  <c r="AD316" i="6"/>
  <c r="T316" i="6"/>
  <c r="F316" i="6"/>
  <c r="O313" i="6"/>
  <c r="K47" i="6"/>
  <c r="Y73" i="6"/>
  <c r="K73" i="6"/>
  <c r="L58" i="6"/>
  <c r="F62" i="6"/>
  <c r="P73" i="6"/>
  <c r="AD73" i="6"/>
  <c r="AC39" i="6"/>
  <c r="O39" i="6"/>
  <c r="O35" i="6"/>
  <c r="AC35" i="6"/>
  <c r="AC51" i="6"/>
  <c r="N58" i="6"/>
  <c r="AB58" i="6"/>
  <c r="Y62" i="6"/>
  <c r="G58" i="6"/>
  <c r="P66" i="6"/>
  <c r="K62" i="6"/>
  <c r="Z58" i="6"/>
  <c r="AD66" i="6"/>
  <c r="U58" i="6"/>
  <c r="AC75" i="6"/>
  <c r="T73" i="6"/>
  <c r="O75" i="6"/>
  <c r="F73" i="6"/>
  <c r="T47" i="6"/>
  <c r="AB47" i="6"/>
  <c r="O51" i="6"/>
  <c r="N47" i="6"/>
  <c r="AC71" i="6"/>
  <c r="AC70" i="6" s="1"/>
  <c r="AC74" i="6"/>
  <c r="T70" i="6"/>
  <c r="F70" i="6"/>
  <c r="O71" i="6"/>
  <c r="O70" i="6" s="1"/>
  <c r="O318" i="6"/>
  <c r="O309" i="6" s="1"/>
  <c r="O322" i="6"/>
  <c r="O321" i="6" s="1"/>
  <c r="O74" i="6"/>
  <c r="O314" i="6"/>
  <c r="O310" i="6" s="1"/>
  <c r="O64" i="6"/>
  <c r="O364" i="6"/>
  <c r="O363" i="6" s="1"/>
  <c r="AC48" i="6"/>
  <c r="AC47" i="6" s="1"/>
  <c r="O48" i="6"/>
  <c r="O47" i="6" s="1"/>
  <c r="AC317" i="6"/>
  <c r="AC364" i="6"/>
  <c r="AC363" i="6" s="1"/>
  <c r="AC64" i="6"/>
  <c r="AC326" i="6"/>
  <c r="AC325" i="6" s="1"/>
  <c r="AC313" i="6"/>
  <c r="AC314" i="6"/>
  <c r="AC310" i="6" s="1"/>
  <c r="AC318" i="6"/>
  <c r="AC309" i="6" s="1"/>
  <c r="AC322" i="6"/>
  <c r="AC321" i="6" s="1"/>
  <c r="O63" i="6"/>
  <c r="O317" i="6"/>
  <c r="O326" i="6"/>
  <c r="O325" i="6" s="1"/>
  <c r="AB18" i="6" l="1"/>
  <c r="AD18" i="6"/>
  <c r="Y18" i="6"/>
  <c r="N18" i="6"/>
  <c r="T18" i="6"/>
  <c r="F18" i="6"/>
  <c r="K18" i="6"/>
  <c r="O79" i="6"/>
  <c r="AC60" i="6"/>
  <c r="AC20" i="6" s="1"/>
  <c r="O59" i="6"/>
  <c r="O19" i="6" s="1"/>
  <c r="T58" i="6"/>
  <c r="O60" i="6"/>
  <c r="O20" i="6" s="1"/>
  <c r="AC59" i="6"/>
  <c r="AC19" i="6" s="1"/>
  <c r="AC18" i="6" s="1"/>
  <c r="F78" i="6"/>
  <c r="F77" i="6" s="1"/>
  <c r="K78" i="6"/>
  <c r="K77" i="6" s="1"/>
  <c r="T78" i="6"/>
  <c r="O192" i="6"/>
  <c r="AD306" i="6"/>
  <c r="G374" i="6"/>
  <c r="G378" i="6" s="1"/>
  <c r="Y306" i="6"/>
  <c r="Y78" i="6"/>
  <c r="Y77" i="6" s="1"/>
  <c r="AB77" i="6"/>
  <c r="AC192" i="6"/>
  <c r="T77" i="6"/>
  <c r="O308" i="6"/>
  <c r="O306" i="6" s="1"/>
  <c r="AC83" i="6"/>
  <c r="N77" i="6"/>
  <c r="AD77" i="6"/>
  <c r="AC308" i="6"/>
  <c r="AC78" i="6" s="1"/>
  <c r="P306" i="6"/>
  <c r="P78" i="6"/>
  <c r="P77" i="6" s="1"/>
  <c r="O80" i="6"/>
  <c r="O83" i="6"/>
  <c r="AC80" i="6"/>
  <c r="AC79" i="6"/>
  <c r="L374" i="6"/>
  <c r="L378" i="6" s="1"/>
  <c r="E374" i="6"/>
  <c r="E378" i="6" s="1"/>
  <c r="U374" i="6"/>
  <c r="U378" i="6" s="1"/>
  <c r="S374" i="6"/>
  <c r="S378" i="6" s="1"/>
  <c r="X374" i="6"/>
  <c r="X378" i="6" s="1"/>
  <c r="J374" i="6"/>
  <c r="J378" i="6" s="1"/>
  <c r="O62" i="6"/>
  <c r="AC312" i="6"/>
  <c r="O312" i="6"/>
  <c r="O316" i="6"/>
  <c r="AC316" i="6"/>
  <c r="Y58" i="6"/>
  <c r="Z374" i="6"/>
  <c r="Z378" i="6" s="1"/>
  <c r="P58" i="6"/>
  <c r="AC73" i="6"/>
  <c r="O73" i="6"/>
  <c r="AD58" i="6"/>
  <c r="F58" i="6"/>
  <c r="AC62" i="6"/>
  <c r="K58" i="6"/>
  <c r="O18" i="6" l="1"/>
  <c r="O78" i="6"/>
  <c r="O77" i="6" s="1"/>
  <c r="AC306" i="6"/>
  <c r="AC77" i="6"/>
  <c r="AD374" i="6"/>
  <c r="AD378" i="6" s="1"/>
  <c r="N374" i="6"/>
  <c r="AB374" i="6"/>
  <c r="AB378" i="6" s="1"/>
  <c r="F374" i="6"/>
  <c r="F378" i="6" s="1"/>
  <c r="T374" i="6"/>
  <c r="T378" i="6" s="1"/>
  <c r="K374" i="6"/>
  <c r="K378" i="6" s="1"/>
  <c r="O58" i="6"/>
  <c r="P374" i="6"/>
  <c r="P378" i="6" s="1"/>
  <c r="AC58" i="6"/>
  <c r="N378" i="6" l="1"/>
  <c r="O374" i="6"/>
  <c r="Y374" i="6"/>
  <c r="Y378" i="6" s="1"/>
  <c r="AC374" i="6"/>
  <c r="AC378" i="6" s="1"/>
  <c r="O378" i="6" l="1"/>
</calcChain>
</file>

<file path=xl/sharedStrings.xml><?xml version="1.0" encoding="utf-8"?>
<sst xmlns="http://schemas.openxmlformats.org/spreadsheetml/2006/main" count="505" uniqueCount="192">
  <si>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</si>
  <si>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</si>
  <si>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</si>
  <si>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</si>
  <si>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</si>
  <si>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</si>
  <si>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</si>
  <si>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</si>
  <si>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</si>
  <si>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ДО ЦЭВД г.Благовещенска</t>
  </si>
  <si>
    <t>в том числе:</t>
  </si>
  <si>
    <t>МБУК "Муниципальная информационная библиотечная система"</t>
  </si>
  <si>
    <t>Культура всего</t>
  </si>
  <si>
    <t xml:space="preserve">                         Водоснабжение </t>
  </si>
  <si>
    <t xml:space="preserve">                         Водоотведение</t>
  </si>
  <si>
    <t>Образовательные учреждения всего:</t>
  </si>
  <si>
    <t>МАУК "Общественно-культурный центр"</t>
  </si>
  <si>
    <t>Ленина,100; Кузнечная,210; Чайковского,191; парк Дружбы</t>
  </si>
  <si>
    <t xml:space="preserve"> Институтская,3 (Харбин)</t>
  </si>
  <si>
    <t xml:space="preserve">Чайковского, 305 Лагерь "Гагарина" </t>
  </si>
  <si>
    <t>Калинина, 82/2</t>
  </si>
  <si>
    <t>МАОУ "Прогимназия г.Благовещенска"</t>
  </si>
  <si>
    <t>Образование всего</t>
  </si>
  <si>
    <t xml:space="preserve">                       Водоснабжение </t>
  </si>
  <si>
    <t>Горячее водоснабжение</t>
  </si>
  <si>
    <t xml:space="preserve">                       Водоотведение </t>
  </si>
  <si>
    <t>Дошкольное образование</t>
  </si>
  <si>
    <t>МАДОУ "ДС №3 г.Благовещенск"</t>
  </si>
  <si>
    <t xml:space="preserve"> Холодное водоснабжение </t>
  </si>
  <si>
    <t xml:space="preserve">              Горячее водоснабжение </t>
  </si>
  <si>
    <t>МАДОУ "ДС №14 г.Благовещенск"</t>
  </si>
  <si>
    <t>МАДОУ "ДС №15 г.Благовещенск"</t>
  </si>
  <si>
    <t>МАДОУ "ДС №19 г.Благовещенск"</t>
  </si>
  <si>
    <t>МАДОУ "ДС №28 г.Благовещенск"</t>
  </si>
  <si>
    <t>МАДОУ "ДС №32 г.Благовещенск"</t>
  </si>
  <si>
    <t>МАДОУ "ДС №35 г.Благовещенск"</t>
  </si>
  <si>
    <t>МАДОУ "ДС №40 г.Благовещенск"</t>
  </si>
  <si>
    <t>МАДОУ "ДС №47 г.Благовещенск"</t>
  </si>
  <si>
    <t>МАДОУ "ДС №49 г.Благовещенск"</t>
  </si>
  <si>
    <t>МАДОУ "ДС №50 г.Благовещенск"</t>
  </si>
  <si>
    <t>МАДОУ "ДС №55 г.Благовещенск"</t>
  </si>
  <si>
    <t>МАДОУ "ДС №60 г.Благовещенск"</t>
  </si>
  <si>
    <t>МАДОУ "ДС №67 г.Благовещенск"</t>
  </si>
  <si>
    <t xml:space="preserve">Водоснабжение </t>
  </si>
  <si>
    <t xml:space="preserve">Водоотведение </t>
  </si>
  <si>
    <t>Общее образование</t>
  </si>
  <si>
    <t>МАОУ "Школа №5 г.Благовещенска"</t>
  </si>
  <si>
    <t>МОАУ "Лицей №11 г.Благовещенска"</t>
  </si>
  <si>
    <t>МАОУ "Школа №17 г.Благовещенска"</t>
  </si>
  <si>
    <t>МАОУ "Школа №22 г.Благовещенска"</t>
  </si>
  <si>
    <t>МАОУ "Школа №26 г.Благовещенска"</t>
  </si>
  <si>
    <t>МАОУ "Школа №28 г.Благовещенска"</t>
  </si>
  <si>
    <t>МАОУ "Школа №13 г.Благовещенска"</t>
  </si>
  <si>
    <t>Учреждения дополнительного образования</t>
  </si>
  <si>
    <t>МАОУ "Школа № 16 г.Благовещенска" (УДО)</t>
  </si>
  <si>
    <t>МАОУ "Школа № 26 г.Благовещенска" (УДО)</t>
  </si>
  <si>
    <t>МУ "Городское управление капитального строительства"</t>
  </si>
  <si>
    <t>МКУ "Эксплуатационно-хозяйственная служба"</t>
  </si>
  <si>
    <t>МУ СОК "Юность"</t>
  </si>
  <si>
    <t>МУ "Информационное агентство Город"</t>
  </si>
  <si>
    <t>Водоснабжение</t>
  </si>
  <si>
    <t>Водоотведение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</si>
  <si>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</si>
  <si>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</si>
  <si>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</si>
  <si>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</si>
  <si>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</si>
  <si>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</si>
  <si>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</si>
  <si>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</si>
  <si>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</si>
  <si>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</si>
  <si>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МКУ "Управление по делам ГОЧС"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</si>
  <si>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</si>
  <si>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</si>
  <si>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</si>
  <si>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</si>
  <si>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</si>
  <si>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</si>
  <si>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</si>
  <si>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</si>
  <si>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</si>
  <si>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</si>
  <si>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</si>
  <si>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</si>
  <si>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</si>
  <si>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</si>
  <si>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</si>
  <si>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</si>
  <si>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</si>
  <si>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</si>
  <si>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</si>
  <si>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</si>
  <si>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</si>
  <si>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</si>
  <si>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</si>
  <si>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</si>
  <si>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</si>
  <si>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</si>
  <si>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</si>
  <si>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</si>
  <si>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</si>
  <si>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</si>
  <si>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</si>
  <si>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</si>
  <si>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</si>
  <si>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</si>
  <si>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</si>
  <si>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</si>
  <si>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</si>
  <si>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</si>
  <si>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</si>
  <si>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</si>
  <si>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</si>
  <si>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</si>
  <si>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</si>
  <si>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</si>
  <si>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</si>
  <si>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</si>
  <si>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</si>
  <si>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</si>
  <si>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</si>
  <si>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</si>
  <si>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</si>
  <si>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</si>
  <si>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</si>
  <si>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</si>
  <si>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</si>
  <si>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</si>
  <si>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</si>
  <si>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</si>
  <si>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</si>
  <si>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</si>
  <si>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</si>
  <si>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к постановлению администрации</t>
  </si>
  <si>
    <t>города Благовещенска</t>
  </si>
  <si>
    <t>1.4.1.</t>
  </si>
  <si>
    <t>1.4.2.</t>
  </si>
  <si>
    <t>1.4.3.</t>
  </si>
  <si>
    <t>1.4.4.</t>
  </si>
  <si>
    <t>Годовые объемы потребления воды муниципальными учреждениями, финансируемыми из городского бюджета,</t>
  </si>
  <si>
    <t>в том числе: МБУК"Городской Дом культуры"(ООО "АКС")</t>
  </si>
  <si>
    <t>тыс.куб.м</t>
  </si>
  <si>
    <t>в том числе: МБУК"Городской Дом культуры"(АО "Амурплодсемпром")</t>
  </si>
  <si>
    <t>МАОУ "Школа №23 г.Благовещенска" (ДС №22, 69)</t>
  </si>
  <si>
    <t>МАОУ "Школа №24 г.Благовещенска" (ДС №45)</t>
  </si>
  <si>
    <t>МАОУ "Школа №2 г.Благовещенска"</t>
  </si>
  <si>
    <t>МАОУ "Школа №10 г.Благовещенска"</t>
  </si>
  <si>
    <t>МАОУ "Школа №12 г.Благовещенска"</t>
  </si>
  <si>
    <t>МАОУ "Школа №14 г.Благовещенска"</t>
  </si>
  <si>
    <t>МАОУ "Школа №15 г.Благовещенска"</t>
  </si>
  <si>
    <t>МАОУ "Школа №23 г.Благовещенска"</t>
  </si>
  <si>
    <t>МАОУ "Школа №24 г.Благовещенска"</t>
  </si>
  <si>
    <t>МАОУ "Школа №27 г.Благовещенска"</t>
  </si>
  <si>
    <t xml:space="preserve">МАДОУ "ЦРР-ДС №4 г.Благовещенска" </t>
  </si>
  <si>
    <t>МАДОУ "ЦРР-ДС  № 68 г. Благовещенска"</t>
  </si>
  <si>
    <t>Негативное воздействие на водоотведение</t>
  </si>
  <si>
    <t>План на 1 полугодие 2024 года</t>
  </si>
  <si>
    <t>План на 2 полугодие 2024 года</t>
  </si>
  <si>
    <t>План на 2024 год</t>
  </si>
  <si>
    <t>МАУ "Спортивная школа "Центр боевых искусств"</t>
  </si>
  <si>
    <t>Сброс загрязняющих веществ сверх установленных нормативов</t>
  </si>
  <si>
    <t>План на 1 полугодие 2025 года</t>
  </si>
  <si>
    <t>План на 2 полугодие 2025 года</t>
  </si>
  <si>
    <t>План на 2025 год</t>
  </si>
  <si>
    <t>2.2.21.</t>
  </si>
  <si>
    <t xml:space="preserve">МАОУ "Школа на 1500 мест в 406 квартале г.Благовещенска" </t>
  </si>
  <si>
    <t>План на 1 полугодие 2026 года</t>
  </si>
  <si>
    <t>План на 2 полугодие 2026 года</t>
  </si>
  <si>
    <t>План на 2026 год</t>
  </si>
  <si>
    <t>на 2024 год и плановый период 2025 и 2026 годов</t>
  </si>
  <si>
    <t>МАОУ "Школа № 6 г.Благовещенска (УДО)</t>
  </si>
  <si>
    <t>МАОУ "Лицей № 12 г. Благовещенска" (УДО)</t>
  </si>
  <si>
    <t>МАОУ "Школа № 16 г. Благовещенска им. Героя Советского Союза летчика-космонавта А.А.Леонова"</t>
  </si>
  <si>
    <t>МАОУ "Гимназия №25 г.Благовещенска им.Героя России А.Иванова"</t>
  </si>
  <si>
    <t xml:space="preserve">МАОУ ДО "СШ № 1 г.Благовещенска" </t>
  </si>
  <si>
    <t xml:space="preserve">МАОУ ДО "СШ № 3 г.Благовещенска" </t>
  </si>
  <si>
    <t xml:space="preserve">МАОУ ДО "СШ № 5 г.Благовещенска" </t>
  </si>
  <si>
    <t xml:space="preserve">МАОУ ДО "СШ № 7 г.Благовещенска" </t>
  </si>
  <si>
    <t>МБУ ДО "Центральная детская школа искусств им. М.Ф.Кнауф-Каминской" СН2</t>
  </si>
  <si>
    <t>МБУ ДО "Детская музыкальная школа имени Г.М. Сапаловой"</t>
  </si>
  <si>
    <t>МБУ ДО "Детская художественная школа им. П.С. Евстафьева"</t>
  </si>
  <si>
    <t>МБУ ДО "Школа искусств с.Белогорье"</t>
  </si>
  <si>
    <t>МБУК"Городской Дом Культуры"</t>
  </si>
  <si>
    <t>МАУ ЦРМиОИ "ПроДвижение"</t>
  </si>
  <si>
    <t>МАДОУ "ДС №5 г.Благовещенск", в том числе:</t>
  </si>
  <si>
    <t>Справочно возмещение по договорам:</t>
  </si>
  <si>
    <t>МАДОУ "ЦРР-ДС  №68 г. Благовещенска" (возмещение МАОУ "Гимназия №25 г.Благовещенска им.Героя России А.Иванова")</t>
  </si>
  <si>
    <t xml:space="preserve"> МАДОУ "ДС №5 г. Благовещенска" (возмещение МАОУ "Школа № 27 г. Благовещенска")</t>
  </si>
  <si>
    <t xml:space="preserve"> МАУ ДО "Детская хореографическая школа "Ровесники" (возмещение МАОУ ДО ЦЭВД г.Благовещенска)</t>
  </si>
  <si>
    <t>Приложение</t>
  </si>
  <si>
    <t>от 14.03.2024 № 1117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</si>
</sst>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0">
    <xf numFmtId="0" fontId="0" fillId="0" borderId="0" xfId="0"/>
    <xf numFmtId="9" fontId="2" fillId="0" borderId="2" xfId="1" applyFont="1" applyFill="1" applyBorder="1" applyAlignment="1">
      <alignment wrapText="1"/>
    </xf>
    <xf numFmtId="9" fontId="2" fillId="0" borderId="2" xfId="1" applyFont="1" applyFill="1" applyBorder="1" applyAlignment="1">
      <alignment horizontal="right" wrapText="1"/>
    </xf>
    <xf numFmtId="9" fontId="4" fillId="0" borderId="2" xfId="1" applyFont="1" applyFill="1" applyBorder="1" applyAlignment="1">
      <alignment horizontal="right" wrapText="1"/>
    </xf>
    <xf numFmtId="9" fontId="4" fillId="0" borderId="2" xfId="1" applyFont="1" applyFill="1" applyBorder="1" applyAlignment="1">
      <alignment wrapText="1"/>
    </xf>
    <xf numFmtId="9" fontId="2" fillId="0" borderId="2" xfId="1" applyFont="1" applyFill="1" applyBorder="1"/>
    <xf numFmtId="9" fontId="6" fillId="0" borderId="2" xfId="1" applyFont="1" applyFill="1" applyBorder="1" applyAlignment="1">
      <alignment wrapText="1"/>
    </xf>
    <xf numFmtId="9" fontId="2" fillId="0" borderId="2" xfId="1" applyFont="1" applyFill="1" applyBorder="1" applyAlignment="1">
      <alignment horizontal="left" wrapText="1"/>
    </xf>
    <xf numFmtId="4" fontId="2" fillId="0" borderId="2" xfId="0" applyNumberFormat="1" applyFont="1" applyFill="1" applyBorder="1"/>
    <xf numFmtId="0" fontId="7" fillId="0" borderId="0" xfId="0" applyFont="1" applyFill="1"/>
    <xf numFmtId="0" fontId="2" fillId="0" borderId="2" xfId="0" applyFont="1" applyFill="1" applyBorder="1" applyAlignment="1">
      <alignment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4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9" fontId="2" fillId="0" borderId="2" xfId="1" applyFont="1" applyFill="1" applyBorder="1" applyAlignment="1">
      <alignment vertical="top" wrapText="1"/>
    </xf>
    <xf numFmtId="0" fontId="8" fillId="0" borderId="0" xfId="0" applyFont="1" applyFill="1"/>
    <xf numFmtId="0" fontId="2" fillId="0" borderId="2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/>
    <xf numFmtId="164" fontId="4" fillId="0" borderId="2" xfId="0" applyNumberFormat="1" applyFont="1" applyFill="1" applyBorder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2" fillId="0" borderId="2" xfId="0" applyFont="1" applyFill="1" applyBorder="1" applyAlignment="1">
      <alignment horizontal="right" wrapText="1"/>
    </xf>
    <xf numFmtId="2" fontId="2" fillId="0" borderId="2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wrapText="1"/>
    </xf>
    <xf numFmtId="9" fontId="6" fillId="0" borderId="2" xfId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2" fontId="4" fillId="0" borderId="0" xfId="0" applyNumberFormat="1" applyFont="1" applyFill="1"/>
    <xf numFmtId="0" fontId="9" fillId="0" borderId="2" xfId="0" applyFont="1" applyFill="1" applyBorder="1" applyAlignment="1">
      <alignment wrapText="1"/>
    </xf>
    <xf numFmtId="9" fontId="2" fillId="0" borderId="2" xfId="1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center"/>
    </xf>
    <xf numFmtId="14" fontId="4" fillId="0" borderId="0" xfId="0" applyNumberFormat="1" applyFont="1" applyFill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94"/>
  <sheetViews>
    <sheetView tabSelected="1" topLeftCell="F1" zoomScale="130" zoomScaleNormal="130" workbookViewId="0">
      <selection activeCell="AA2" sqref="AA2"/>
    </sheetView>
  </sheetViews>
  <sheetFormatPr defaultColWidth="9.140625" defaultRowHeight="15.75" x14ac:dyDescent="0.25"/>
  <cols>
    <col min="1" max="1" width="11.28515625" style="26" bestFit="1" customWidth="1"/>
    <col min="2" max="2" width="33.42578125" style="12" customWidth="1"/>
    <col min="3" max="4" width="10" style="12" customWidth="1"/>
    <col min="5" max="5" width="10.5703125" style="12" customWidth="1"/>
    <col min="6" max="6" width="11.28515625" style="12" customWidth="1"/>
    <col min="7" max="7" width="10.140625" style="12" customWidth="1"/>
    <col min="8" max="8" width="11" style="12" customWidth="1"/>
    <col min="9" max="9" width="9.7109375" style="12" customWidth="1"/>
    <col min="10" max="10" width="10.5703125" style="12" customWidth="1"/>
    <col min="11" max="11" width="11.140625" style="12" customWidth="1"/>
    <col min="12" max="12" width="10.5703125" style="12" customWidth="1"/>
    <col min="13" max="13" width="9.5703125" style="12" customWidth="1"/>
    <col min="14" max="14" width="11.42578125" style="12" customWidth="1"/>
    <col min="15" max="15" width="11.140625" style="12" customWidth="1"/>
    <col min="16" max="16" width="12.5703125" style="12" customWidth="1"/>
    <col min="17" max="17" width="8.7109375" style="12" hidden="1" customWidth="1"/>
    <col min="18" max="18" width="8.28515625" style="12" hidden="1" customWidth="1"/>
    <col min="19" max="19" width="10.42578125" style="12" hidden="1" customWidth="1"/>
    <col min="20" max="20" width="10.5703125" style="12" hidden="1" customWidth="1"/>
    <col min="21" max="21" width="8.42578125" style="12" hidden="1" customWidth="1"/>
    <col min="22" max="22" width="9.7109375" style="12" hidden="1" customWidth="1"/>
    <col min="23" max="23" width="8.7109375" style="12" hidden="1" customWidth="1"/>
    <col min="24" max="24" width="10.7109375" style="12" hidden="1" customWidth="1"/>
    <col min="25" max="25" width="10.85546875" style="12" hidden="1" customWidth="1"/>
    <col min="26" max="26" width="9.140625" style="12" hidden="1" customWidth="1"/>
    <col min="27" max="27" width="9.140625" style="12" customWidth="1"/>
    <col min="28" max="29" width="11.42578125" style="12" customWidth="1"/>
    <col min="30" max="30" width="10.28515625" style="12" customWidth="1"/>
    <col min="31" max="32" width="9.140625" style="12" hidden="1" customWidth="1"/>
    <col min="33" max="33" width="10.28515625" style="12" hidden="1" customWidth="1"/>
    <col min="34" max="34" width="11.28515625" style="12" hidden="1" customWidth="1"/>
    <col min="35" max="37" width="9.140625" style="12" hidden="1" customWidth="1"/>
    <col min="38" max="39" width="10.7109375" style="12" hidden="1" customWidth="1"/>
    <col min="40" max="40" width="10.140625" style="12" hidden="1" customWidth="1"/>
    <col min="41" max="44" width="10.7109375" style="12" customWidth="1"/>
    <col min="45" max="16384" width="9.140625" style="12"/>
  </cols>
  <sheetData>
    <row r="1" spans="1:44" x14ac:dyDescent="0.25">
      <c r="A1" s="11"/>
      <c r="AR1" s="13" t="s">
        <v>190</v>
      </c>
    </row>
    <row r="2" spans="1:44" x14ac:dyDescent="0.25">
      <c r="A2" s="11"/>
      <c r="AR2" s="13" t="s">
        <v>134</v>
      </c>
    </row>
    <row r="3" spans="1:44" x14ac:dyDescent="0.25">
      <c r="A3" s="11"/>
      <c r="AR3" s="13" t="s">
        <v>135</v>
      </c>
    </row>
    <row r="4" spans="1:44" x14ac:dyDescent="0.25">
      <c r="A4" s="11"/>
      <c r="AP4" s="49"/>
      <c r="AQ4" s="49"/>
      <c r="AR4" s="13" t="s">
        <v>191</v>
      </c>
    </row>
    <row r="5" spans="1:44" x14ac:dyDescent="0.25">
      <c r="A5" s="11"/>
    </row>
    <row r="6" spans="1:44" x14ac:dyDescent="0.25">
      <c r="A6" s="11"/>
    </row>
    <row r="7" spans="1:44" x14ac:dyDescent="0.25">
      <c r="A7" s="11"/>
    </row>
    <row r="8" spans="1:44" x14ac:dyDescent="0.25">
      <c r="A8" s="11"/>
    </row>
    <row r="9" spans="1:44" x14ac:dyDescent="0.25">
      <c r="A9" s="11"/>
    </row>
    <row r="10" spans="1:44" s="9" customFormat="1" ht="18.75" hidden="1" x14ac:dyDescent="0.3">
      <c r="A10" s="43" t="s">
        <v>140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</row>
    <row r="11" spans="1:44" s="9" customFormat="1" ht="18.75" hidden="1" x14ac:dyDescent="0.3">
      <c r="A11" s="48" t="s">
        <v>170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</row>
    <row r="12" spans="1:44" hidden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44" hidden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44" s="21" customFormat="1" ht="15.6" hidden="1" customHeight="1" x14ac:dyDescent="0.25">
      <c r="A14" s="44" t="s">
        <v>73</v>
      </c>
      <c r="B14" s="45" t="s">
        <v>0</v>
      </c>
      <c r="C14" s="42" t="s">
        <v>157</v>
      </c>
      <c r="D14" s="42"/>
      <c r="E14" s="42"/>
      <c r="F14" s="42"/>
      <c r="G14" s="42"/>
      <c r="H14" s="42" t="s">
        <v>158</v>
      </c>
      <c r="I14" s="42"/>
      <c r="J14" s="42"/>
      <c r="K14" s="42"/>
      <c r="L14" s="42"/>
      <c r="M14" s="42" t="s">
        <v>159</v>
      </c>
      <c r="N14" s="42"/>
      <c r="O14" s="42"/>
      <c r="P14" s="42"/>
      <c r="Q14" s="42" t="s">
        <v>162</v>
      </c>
      <c r="R14" s="42"/>
      <c r="S14" s="42"/>
      <c r="T14" s="42"/>
      <c r="U14" s="42"/>
      <c r="V14" s="42" t="s">
        <v>163</v>
      </c>
      <c r="W14" s="42"/>
      <c r="X14" s="42"/>
      <c r="Y14" s="42"/>
      <c r="Z14" s="42"/>
      <c r="AA14" s="42" t="s">
        <v>164</v>
      </c>
      <c r="AB14" s="42"/>
      <c r="AC14" s="42"/>
      <c r="AD14" s="42"/>
      <c r="AE14" s="42" t="s">
        <v>167</v>
      </c>
      <c r="AF14" s="42"/>
      <c r="AG14" s="42"/>
      <c r="AH14" s="42"/>
      <c r="AI14" s="42"/>
      <c r="AJ14" s="42" t="s">
        <v>168</v>
      </c>
      <c r="AK14" s="42"/>
      <c r="AL14" s="42"/>
      <c r="AM14" s="42"/>
      <c r="AN14" s="42"/>
      <c r="AO14" s="42" t="s">
        <v>169</v>
      </c>
      <c r="AP14" s="42"/>
      <c r="AQ14" s="42"/>
      <c r="AR14" s="42"/>
    </row>
    <row r="15" spans="1:44" s="21" customFormat="1" ht="28.5" hidden="1" customHeight="1" x14ac:dyDescent="0.25">
      <c r="A15" s="44"/>
      <c r="B15" s="46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</row>
    <row r="16" spans="1:44" s="21" customFormat="1" ht="125.25" hidden="1" customHeight="1" x14ac:dyDescent="0.25">
      <c r="A16" s="44"/>
      <c r="B16" s="47"/>
      <c r="C16" s="30" t="s">
        <v>142</v>
      </c>
      <c r="D16" s="30" t="s">
        <v>2</v>
      </c>
      <c r="E16" s="30" t="s">
        <v>1</v>
      </c>
      <c r="F16" s="30" t="s">
        <v>3</v>
      </c>
      <c r="G16" s="30" t="s">
        <v>4</v>
      </c>
      <c r="H16" s="30" t="s">
        <v>142</v>
      </c>
      <c r="I16" s="30" t="s">
        <v>5</v>
      </c>
      <c r="J16" s="30" t="s">
        <v>1</v>
      </c>
      <c r="K16" s="30" t="s">
        <v>3</v>
      </c>
      <c r="L16" s="30" t="s">
        <v>4</v>
      </c>
      <c r="M16" s="30" t="s">
        <v>142</v>
      </c>
      <c r="N16" s="30" t="s">
        <v>1</v>
      </c>
      <c r="O16" s="30" t="s">
        <v>3</v>
      </c>
      <c r="P16" s="30" t="s">
        <v>4</v>
      </c>
      <c r="Q16" s="30" t="s">
        <v>142</v>
      </c>
      <c r="R16" s="30" t="s">
        <v>2</v>
      </c>
      <c r="S16" s="30" t="s">
        <v>1</v>
      </c>
      <c r="T16" s="30" t="s">
        <v>3</v>
      </c>
      <c r="U16" s="30" t="s">
        <v>4</v>
      </c>
      <c r="V16" s="30" t="s">
        <v>142</v>
      </c>
      <c r="W16" s="30" t="s">
        <v>5</v>
      </c>
      <c r="X16" s="30" t="s">
        <v>1</v>
      </c>
      <c r="Y16" s="30" t="s">
        <v>3</v>
      </c>
      <c r="Z16" s="30" t="s">
        <v>4</v>
      </c>
      <c r="AA16" s="30" t="s">
        <v>142</v>
      </c>
      <c r="AB16" s="30" t="s">
        <v>1</v>
      </c>
      <c r="AC16" s="30" t="s">
        <v>3</v>
      </c>
      <c r="AD16" s="30" t="s">
        <v>4</v>
      </c>
      <c r="AE16" s="30" t="s">
        <v>142</v>
      </c>
      <c r="AF16" s="30" t="s">
        <v>2</v>
      </c>
      <c r="AG16" s="30" t="s">
        <v>1</v>
      </c>
      <c r="AH16" s="30" t="s">
        <v>3</v>
      </c>
      <c r="AI16" s="30" t="s">
        <v>4</v>
      </c>
      <c r="AJ16" s="30" t="s">
        <v>142</v>
      </c>
      <c r="AK16" s="30" t="s">
        <v>5</v>
      </c>
      <c r="AL16" s="30" t="s">
        <v>1</v>
      </c>
      <c r="AM16" s="30" t="s">
        <v>3</v>
      </c>
      <c r="AN16" s="30" t="s">
        <v>4</v>
      </c>
      <c r="AO16" s="30" t="s">
        <v>142</v>
      </c>
      <c r="AP16" s="30" t="s">
        <v>1</v>
      </c>
      <c r="AQ16" s="30" t="s">
        <v>3</v>
      </c>
      <c r="AR16" s="30" t="s">
        <v>4</v>
      </c>
    </row>
    <row r="17" spans="1:44" hidden="1" x14ac:dyDescent="0.25">
      <c r="A17" s="40">
        <v>1</v>
      </c>
      <c r="B17" s="41">
        <v>2</v>
      </c>
      <c r="C17" s="41">
        <v>3</v>
      </c>
      <c r="D17" s="41">
        <v>4</v>
      </c>
      <c r="E17" s="41">
        <v>5</v>
      </c>
      <c r="F17" s="41">
        <v>6</v>
      </c>
      <c r="G17" s="41">
        <v>7</v>
      </c>
      <c r="H17" s="41">
        <v>8</v>
      </c>
      <c r="I17" s="41">
        <v>9</v>
      </c>
      <c r="J17" s="41">
        <v>10</v>
      </c>
      <c r="K17" s="41">
        <v>11</v>
      </c>
      <c r="L17" s="41">
        <v>12</v>
      </c>
      <c r="M17" s="41">
        <v>13</v>
      </c>
      <c r="N17" s="41">
        <v>14</v>
      </c>
      <c r="O17" s="41">
        <v>15</v>
      </c>
      <c r="P17" s="41">
        <v>16</v>
      </c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>
        <v>17</v>
      </c>
      <c r="AB17" s="30">
        <v>18</v>
      </c>
      <c r="AC17" s="30">
        <v>19</v>
      </c>
      <c r="AD17" s="17">
        <v>20</v>
      </c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>
        <v>21</v>
      </c>
      <c r="AP17" s="30">
        <v>22</v>
      </c>
      <c r="AQ17" s="30">
        <v>23</v>
      </c>
      <c r="AR17" s="30">
        <v>24</v>
      </c>
    </row>
    <row r="18" spans="1:44" s="15" customFormat="1" x14ac:dyDescent="0.25">
      <c r="A18" s="22" t="s">
        <v>63</v>
      </c>
      <c r="B18" s="1" t="s">
        <v>12</v>
      </c>
      <c r="C18" s="8"/>
      <c r="D18" s="8"/>
      <c r="E18" s="8">
        <f>E19+E20+E21</f>
        <v>575.98957205000011</v>
      </c>
      <c r="F18" s="8">
        <f t="shared" ref="F18:G18" si="0">F19+F20+F21</f>
        <v>463.68821900000006</v>
      </c>
      <c r="G18" s="8">
        <f t="shared" si="0"/>
        <v>112.30135304999999</v>
      </c>
      <c r="H18" s="8"/>
      <c r="I18" s="8"/>
      <c r="J18" s="8">
        <f t="shared" ref="J18" si="1">J19+J20+J21</f>
        <v>722.05053700000008</v>
      </c>
      <c r="K18" s="8">
        <f t="shared" ref="K18" si="2">K19+K20+K21</f>
        <v>571.92776950000007</v>
      </c>
      <c r="L18" s="8">
        <f t="shared" ref="L18" si="3">L19+L20+L21</f>
        <v>150.12276750000004</v>
      </c>
      <c r="M18" s="8"/>
      <c r="N18" s="8">
        <f>N19+N20+N21</f>
        <v>1298.0401090500004</v>
      </c>
      <c r="O18" s="8">
        <f t="shared" ref="O18:P18" si="4">O19+O20+O21</f>
        <v>1035.6159885000002</v>
      </c>
      <c r="P18" s="8">
        <f t="shared" si="4"/>
        <v>262.42412055</v>
      </c>
      <c r="Q18" s="8"/>
      <c r="R18" s="8"/>
      <c r="S18" s="8">
        <f t="shared" ref="S18" si="5">S19+S20+S21</f>
        <v>605.39323850000005</v>
      </c>
      <c r="T18" s="8">
        <f t="shared" ref="T18" si="6">T19+T20+T21</f>
        <v>487.44769174999999</v>
      </c>
      <c r="U18" s="8">
        <f t="shared" ref="U18" si="7">U19+U20+U21</f>
        <v>117.94554675000002</v>
      </c>
      <c r="V18" s="8"/>
      <c r="W18" s="8"/>
      <c r="X18" s="8">
        <f t="shared" ref="X18" si="8">X19+X20+X21</f>
        <v>748.09287800000016</v>
      </c>
      <c r="Y18" s="8">
        <f t="shared" ref="Y18" si="9">Y19+Y20+Y21</f>
        <v>591.835733</v>
      </c>
      <c r="Z18" s="8">
        <f t="shared" ref="Z18" si="10">Z19+Z20+Z21</f>
        <v>156.25714500000004</v>
      </c>
      <c r="AA18" s="8"/>
      <c r="AB18" s="8">
        <f t="shared" ref="AB18" si="11">AB19+AB20+AB21</f>
        <v>1353.4861165</v>
      </c>
      <c r="AC18" s="8">
        <f t="shared" ref="AC18" si="12">AC19+AC20+AC21</f>
        <v>1079.28342475</v>
      </c>
      <c r="AD18" s="8">
        <f t="shared" ref="AD18" si="13">AD19+AD20+AD21</f>
        <v>274.20269175000004</v>
      </c>
      <c r="AE18" s="8"/>
      <c r="AF18" s="8"/>
      <c r="AG18" s="8">
        <f t="shared" ref="AG18" si="14">AG19+AG20+AG21</f>
        <v>629.58881900000006</v>
      </c>
      <c r="AH18" s="8">
        <f t="shared" ref="AH18" si="15">AH19+AH20+AH21</f>
        <v>506.79992449999997</v>
      </c>
      <c r="AI18" s="8">
        <f t="shared" ref="AI18" si="16">AI19+AI20+AI21</f>
        <v>122.78889450000001</v>
      </c>
      <c r="AJ18" s="8">
        <f t="shared" ref="AJ18" si="17">AJ19+AJ20+AJ21</f>
        <v>22.756360000000001</v>
      </c>
      <c r="AK18" s="8"/>
      <c r="AL18" s="8">
        <f t="shared" ref="AL18" si="18">AL19+AL20+AL21</f>
        <v>778.00143700000001</v>
      </c>
      <c r="AM18" s="8">
        <f t="shared" ref="AM18" si="19">AM19+AM20+AM21</f>
        <v>615.37451950000002</v>
      </c>
      <c r="AN18" s="8">
        <f t="shared" ref="AN18" si="20">AN19+AN20+AN21</f>
        <v>162.62691749999999</v>
      </c>
      <c r="AO18" s="8"/>
      <c r="AP18" s="8">
        <f t="shared" ref="AP18" si="21">AP19+AP20+AP21</f>
        <v>1407.5902560000002</v>
      </c>
      <c r="AQ18" s="8">
        <f t="shared" ref="AQ18" si="22">AQ19+AQ20+AQ21</f>
        <v>1122.1744440000002</v>
      </c>
      <c r="AR18" s="8">
        <f t="shared" ref="AR18" si="23">AR19+AR20+AR21</f>
        <v>285.41581200000007</v>
      </c>
    </row>
    <row r="19" spans="1:44" s="15" customFormat="1" ht="21" customHeight="1" x14ac:dyDescent="0.25">
      <c r="A19" s="22"/>
      <c r="B19" s="2" t="s">
        <v>13</v>
      </c>
      <c r="C19" s="23">
        <f>C23+C44+C48+C59</f>
        <v>7.4459300000000006</v>
      </c>
      <c r="D19" s="23"/>
      <c r="E19" s="23">
        <f t="shared" ref="E19:H19" si="24">E23+E44+E48+E59</f>
        <v>292.35633039999999</v>
      </c>
      <c r="F19" s="23">
        <f t="shared" si="24"/>
        <v>207.71087200000002</v>
      </c>
      <c r="G19" s="23">
        <f t="shared" si="24"/>
        <v>84.645458399999995</v>
      </c>
      <c r="H19" s="23">
        <f t="shared" si="24"/>
        <v>8.9521200000000007</v>
      </c>
      <c r="I19" s="23"/>
      <c r="J19" s="23">
        <f t="shared" ref="J19:Q19" si="25">J23+J44+J48+J59</f>
        <v>368.70174400000002</v>
      </c>
      <c r="K19" s="23">
        <f t="shared" si="25"/>
        <v>254.93778400000002</v>
      </c>
      <c r="L19" s="23">
        <f t="shared" si="25"/>
        <v>113.76396000000001</v>
      </c>
      <c r="M19" s="23">
        <f t="shared" si="25"/>
        <v>16.398050000000001</v>
      </c>
      <c r="N19" s="23">
        <f t="shared" si="25"/>
        <v>661.05807440000001</v>
      </c>
      <c r="O19" s="23">
        <f t="shared" si="25"/>
        <v>462.64865600000007</v>
      </c>
      <c r="P19" s="23">
        <f t="shared" si="25"/>
        <v>198.40941839999999</v>
      </c>
      <c r="Q19" s="23">
        <f t="shared" si="25"/>
        <v>7.4592600000000004</v>
      </c>
      <c r="R19" s="23"/>
      <c r="S19" s="23">
        <f t="shared" ref="S19:V19" si="26">S23+S44+S48+S59</f>
        <v>307.19591200000002</v>
      </c>
      <c r="T19" s="23">
        <f t="shared" si="26"/>
        <v>218.34847600000001</v>
      </c>
      <c r="U19" s="23">
        <f t="shared" si="26"/>
        <v>88.847436000000016</v>
      </c>
      <c r="V19" s="23">
        <f t="shared" si="26"/>
        <v>8.9521200000000007</v>
      </c>
      <c r="W19" s="23"/>
      <c r="X19" s="23">
        <f t="shared" ref="X19:AE19" si="27">X23+X44+X48+X59</f>
        <v>383.46774200000004</v>
      </c>
      <c r="Y19" s="23">
        <f t="shared" si="27"/>
        <v>265.09483699999998</v>
      </c>
      <c r="Z19" s="23">
        <f t="shared" si="27"/>
        <v>118.372905</v>
      </c>
      <c r="AA19" s="23">
        <f t="shared" si="27"/>
        <v>16.411380000000001</v>
      </c>
      <c r="AB19" s="23">
        <f t="shared" si="27"/>
        <v>690.66365399999995</v>
      </c>
      <c r="AC19" s="23">
        <f t="shared" si="27"/>
        <v>483.44331300000005</v>
      </c>
      <c r="AD19" s="23">
        <f t="shared" si="27"/>
        <v>207.22034100000002</v>
      </c>
      <c r="AE19" s="23">
        <f t="shared" si="27"/>
        <v>7.4592600000000004</v>
      </c>
      <c r="AF19" s="23"/>
      <c r="AG19" s="23">
        <f t="shared" ref="AG19:AJ19" si="28">AG23+AG44+AG48+AG59</f>
        <v>319.49869100000001</v>
      </c>
      <c r="AH19" s="23">
        <f t="shared" si="28"/>
        <v>227.04018050000002</v>
      </c>
      <c r="AI19" s="23">
        <f t="shared" si="28"/>
        <v>92.458510500000003</v>
      </c>
      <c r="AJ19" s="23">
        <f t="shared" si="28"/>
        <v>8.9521200000000007</v>
      </c>
      <c r="AK19" s="23"/>
      <c r="AL19" s="23">
        <f t="shared" ref="AL19:AR19" si="29">AL23+AL44+AL48+AL59</f>
        <v>398.77066720000005</v>
      </c>
      <c r="AM19" s="23">
        <f t="shared" si="29"/>
        <v>275.62121919999998</v>
      </c>
      <c r="AN19" s="23">
        <f t="shared" si="29"/>
        <v>123.14944799999999</v>
      </c>
      <c r="AO19" s="23">
        <f t="shared" si="29"/>
        <v>16.411380000000001</v>
      </c>
      <c r="AP19" s="23">
        <f t="shared" si="29"/>
        <v>718.26935820000006</v>
      </c>
      <c r="AQ19" s="23">
        <f t="shared" si="29"/>
        <v>502.66139970000006</v>
      </c>
      <c r="AR19" s="23">
        <f t="shared" si="29"/>
        <v>215.60795850000002</v>
      </c>
    </row>
    <row r="20" spans="1:44" s="15" customFormat="1" x14ac:dyDescent="0.25">
      <c r="A20" s="22"/>
      <c r="B20" s="2" t="s">
        <v>14</v>
      </c>
      <c r="C20" s="23">
        <f>C24+C49+C45+C60</f>
        <v>5.8659300000000005</v>
      </c>
      <c r="D20" s="23"/>
      <c r="E20" s="23">
        <f t="shared" ref="E20:H20" si="30">E24+E49+E45+E60</f>
        <v>189.30916110000004</v>
      </c>
      <c r="F20" s="23">
        <f t="shared" si="30"/>
        <v>170.87189800000002</v>
      </c>
      <c r="G20" s="23">
        <f t="shared" si="30"/>
        <v>18.437263100000003</v>
      </c>
      <c r="H20" s="23">
        <f t="shared" si="30"/>
        <v>6.9121199999999998</v>
      </c>
      <c r="I20" s="23"/>
      <c r="J20" s="23">
        <f t="shared" ref="J20:Q20" si="31">J24+J49+J45+J60</f>
        <v>233.99166200000002</v>
      </c>
      <c r="K20" s="23">
        <f t="shared" si="31"/>
        <v>209.75245700000002</v>
      </c>
      <c r="L20" s="23">
        <f t="shared" si="31"/>
        <v>24.239205000000005</v>
      </c>
      <c r="M20" s="23">
        <f t="shared" si="31"/>
        <v>12.77805</v>
      </c>
      <c r="N20" s="23">
        <f t="shared" si="31"/>
        <v>423.30082310000012</v>
      </c>
      <c r="O20" s="23">
        <f t="shared" si="31"/>
        <v>380.62435500000004</v>
      </c>
      <c r="P20" s="23">
        <f t="shared" si="31"/>
        <v>42.676468100000008</v>
      </c>
      <c r="Q20" s="23">
        <f t="shared" si="31"/>
        <v>5.8792600000000004</v>
      </c>
      <c r="R20" s="23"/>
      <c r="S20" s="23">
        <f t="shared" ref="S20:V20" si="32">S24+S49+S45+S60</f>
        <v>199.02935100000002</v>
      </c>
      <c r="T20" s="23">
        <f t="shared" si="32"/>
        <v>179.63061049999999</v>
      </c>
      <c r="U20" s="23">
        <f t="shared" si="32"/>
        <v>19.398740500000002</v>
      </c>
      <c r="V20" s="23">
        <f t="shared" si="32"/>
        <v>6.9121199999999998</v>
      </c>
      <c r="W20" s="23"/>
      <c r="X20" s="23">
        <f t="shared" ref="X20:AE20" si="33">X24+X49+X45+X60</f>
        <v>243.32382400000003</v>
      </c>
      <c r="Y20" s="23">
        <f t="shared" si="33"/>
        <v>218.06766400000004</v>
      </c>
      <c r="Z20" s="23">
        <f t="shared" si="33"/>
        <v>25.256160000000008</v>
      </c>
      <c r="AA20" s="23">
        <f t="shared" si="33"/>
        <v>12.79138</v>
      </c>
      <c r="AB20" s="23">
        <f t="shared" si="33"/>
        <v>442.35317500000002</v>
      </c>
      <c r="AC20" s="23">
        <f t="shared" si="33"/>
        <v>397.69827450000003</v>
      </c>
      <c r="AD20" s="23">
        <f t="shared" si="33"/>
        <v>44.654900500000011</v>
      </c>
      <c r="AE20" s="23">
        <f t="shared" si="33"/>
        <v>5.8792600000000004</v>
      </c>
      <c r="AF20" s="23"/>
      <c r="AG20" s="23">
        <f t="shared" ref="AG20:AJ20" si="34">AG24+AG49+AG45+AG60</f>
        <v>206.96715200000003</v>
      </c>
      <c r="AH20" s="23">
        <f t="shared" si="34"/>
        <v>186.74689599999999</v>
      </c>
      <c r="AI20" s="23">
        <f t="shared" si="34"/>
        <v>20.220256000000003</v>
      </c>
      <c r="AJ20" s="23">
        <f t="shared" si="34"/>
        <v>6.9121199999999998</v>
      </c>
      <c r="AK20" s="23"/>
      <c r="AL20" s="23">
        <f t="shared" ref="AL20:AR20" si="35">AL24+AL49+AL45+AL60</f>
        <v>253.07051319999999</v>
      </c>
      <c r="AM20" s="23">
        <f t="shared" si="35"/>
        <v>226.7522002</v>
      </c>
      <c r="AN20" s="23">
        <f t="shared" si="35"/>
        <v>26.318313000000003</v>
      </c>
      <c r="AO20" s="23">
        <f t="shared" si="35"/>
        <v>12.79138</v>
      </c>
      <c r="AP20" s="23">
        <f t="shared" si="35"/>
        <v>460.03766519999999</v>
      </c>
      <c r="AQ20" s="23">
        <f t="shared" si="35"/>
        <v>413.4990962</v>
      </c>
      <c r="AR20" s="23">
        <f t="shared" si="35"/>
        <v>46.538569000000003</v>
      </c>
    </row>
    <row r="21" spans="1:44" s="15" customFormat="1" ht="31.5" x14ac:dyDescent="0.25">
      <c r="A21" s="22"/>
      <c r="B21" s="2" t="s">
        <v>156</v>
      </c>
      <c r="C21" s="23">
        <f>C25+C46+C50+C61</f>
        <v>5.8459300000000001</v>
      </c>
      <c r="D21" s="23"/>
      <c r="E21" s="23">
        <f t="shared" ref="E21:H21" si="36">E25+E46+E50+E61</f>
        <v>94.324080550000019</v>
      </c>
      <c r="F21" s="23">
        <f t="shared" si="36"/>
        <v>85.105449000000007</v>
      </c>
      <c r="G21" s="23">
        <f t="shared" si="36"/>
        <v>9.2186315500000013</v>
      </c>
      <c r="H21" s="23">
        <f t="shared" si="36"/>
        <v>6.8921200000000002</v>
      </c>
      <c r="I21" s="23"/>
      <c r="J21" s="23">
        <f t="shared" ref="J21:Q21" si="37">J25+J46+J50+J61</f>
        <v>119.35713100000001</v>
      </c>
      <c r="K21" s="23">
        <f t="shared" si="37"/>
        <v>107.23752850000001</v>
      </c>
      <c r="L21" s="23">
        <f t="shared" si="37"/>
        <v>12.119602500000003</v>
      </c>
      <c r="M21" s="23">
        <f t="shared" si="37"/>
        <v>12.738050000000001</v>
      </c>
      <c r="N21" s="23">
        <f t="shared" si="37"/>
        <v>213.68121155000006</v>
      </c>
      <c r="O21" s="23">
        <f t="shared" si="37"/>
        <v>192.34297750000002</v>
      </c>
      <c r="P21" s="23">
        <f t="shared" si="37"/>
        <v>21.338234050000004</v>
      </c>
      <c r="Q21" s="23">
        <f t="shared" si="37"/>
        <v>5.8592600000000008</v>
      </c>
      <c r="R21" s="23"/>
      <c r="S21" s="23">
        <f t="shared" ref="S21:V21" si="38">S25+S46+S50+S61</f>
        <v>99.167975499999997</v>
      </c>
      <c r="T21" s="23">
        <f t="shared" si="38"/>
        <v>89.468605249999996</v>
      </c>
      <c r="U21" s="23">
        <f t="shared" si="38"/>
        <v>9.6993702500000012</v>
      </c>
      <c r="V21" s="23">
        <f t="shared" si="38"/>
        <v>6.8921200000000002</v>
      </c>
      <c r="W21" s="23"/>
      <c r="X21" s="23">
        <f t="shared" ref="X21:AE21" si="39">X25+X46+X50+X61</f>
        <v>121.30131200000002</v>
      </c>
      <c r="Y21" s="23">
        <f t="shared" si="39"/>
        <v>108.67323200000001</v>
      </c>
      <c r="Z21" s="23">
        <f t="shared" si="39"/>
        <v>12.628080000000004</v>
      </c>
      <c r="AA21" s="23">
        <f t="shared" si="39"/>
        <v>12.751380000000001</v>
      </c>
      <c r="AB21" s="23">
        <f t="shared" si="39"/>
        <v>220.46928750000001</v>
      </c>
      <c r="AC21" s="23">
        <f t="shared" si="39"/>
        <v>198.14183724999998</v>
      </c>
      <c r="AD21" s="23">
        <f t="shared" si="39"/>
        <v>22.327450250000005</v>
      </c>
      <c r="AE21" s="23">
        <f t="shared" si="39"/>
        <v>5.8592600000000008</v>
      </c>
      <c r="AF21" s="23"/>
      <c r="AG21" s="23">
        <f t="shared" ref="AG21:AJ21" si="40">AG25+AG46+AG50+AG61</f>
        <v>103.12297600000001</v>
      </c>
      <c r="AH21" s="23">
        <f t="shared" si="40"/>
        <v>93.012847999999991</v>
      </c>
      <c r="AI21" s="23">
        <f t="shared" si="40"/>
        <v>10.110128000000001</v>
      </c>
      <c r="AJ21" s="23">
        <f t="shared" si="40"/>
        <v>6.8921200000000002</v>
      </c>
      <c r="AK21" s="23"/>
      <c r="AL21" s="23">
        <f t="shared" ref="AL21:AR21" si="41">AL25+AL46+AL50+AL61</f>
        <v>126.1602566</v>
      </c>
      <c r="AM21" s="23">
        <f t="shared" si="41"/>
        <v>113.0011001</v>
      </c>
      <c r="AN21" s="23">
        <f t="shared" si="41"/>
        <v>13.159156500000002</v>
      </c>
      <c r="AO21" s="23">
        <f t="shared" si="41"/>
        <v>12.751380000000001</v>
      </c>
      <c r="AP21" s="23">
        <f t="shared" si="41"/>
        <v>229.28323259999999</v>
      </c>
      <c r="AQ21" s="23">
        <f t="shared" si="41"/>
        <v>206.01394809999999</v>
      </c>
      <c r="AR21" s="23">
        <f t="shared" si="41"/>
        <v>23.269284500000001</v>
      </c>
    </row>
    <row r="22" spans="1:44" s="15" customFormat="1" ht="31.5" hidden="1" x14ac:dyDescent="0.25">
      <c r="A22" s="22" t="s">
        <v>74</v>
      </c>
      <c r="B22" s="1" t="s">
        <v>15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</row>
    <row r="23" spans="1:44" s="15" customFormat="1" ht="23.25" hidden="1" customHeight="1" x14ac:dyDescent="0.25">
      <c r="A23" s="22"/>
      <c r="B23" s="2" t="s">
        <v>13</v>
      </c>
      <c r="C23" s="8">
        <f>C28+C32+C36+C40</f>
        <v>0.38999999999999996</v>
      </c>
      <c r="D23" s="8"/>
      <c r="E23" s="8">
        <f t="shared" ref="E23:H23" si="42">E28+E32+E36+E40</f>
        <v>15.319200000000002</v>
      </c>
      <c r="F23" s="8">
        <f t="shared" si="42"/>
        <v>14.646333600000002</v>
      </c>
      <c r="G23" s="8">
        <f t="shared" si="42"/>
        <v>0.67286639999999998</v>
      </c>
      <c r="H23" s="8">
        <f t="shared" si="42"/>
        <v>0.46</v>
      </c>
      <c r="I23" s="8"/>
      <c r="J23" s="8">
        <f t="shared" ref="J23:Q23" si="43">J28+J32+J36+J40</f>
        <v>18.952000000000002</v>
      </c>
      <c r="K23" s="8">
        <f t="shared" si="43"/>
        <v>18.387560000000001</v>
      </c>
      <c r="L23" s="8">
        <f t="shared" si="43"/>
        <v>0.56444000000000005</v>
      </c>
      <c r="M23" s="8">
        <f t="shared" si="43"/>
        <v>0.85</v>
      </c>
      <c r="N23" s="8">
        <f t="shared" si="43"/>
        <v>34.271200000000007</v>
      </c>
      <c r="O23" s="8">
        <f t="shared" si="43"/>
        <v>33.033893599999999</v>
      </c>
      <c r="P23" s="8">
        <f t="shared" si="43"/>
        <v>1.2373064</v>
      </c>
      <c r="Q23" s="8">
        <f t="shared" si="43"/>
        <v>0.38999999999999996</v>
      </c>
      <c r="R23" s="8"/>
      <c r="S23" s="8">
        <f t="shared" ref="S23:V23" si="44">S28+S32+S36+S40</f>
        <v>16.068000000000001</v>
      </c>
      <c r="T23" s="8">
        <f t="shared" si="44"/>
        <v>15.362244</v>
      </c>
      <c r="U23" s="8">
        <f t="shared" si="44"/>
        <v>0.70575600000000005</v>
      </c>
      <c r="V23" s="8">
        <f t="shared" si="44"/>
        <v>0.46</v>
      </c>
      <c r="W23" s="8"/>
      <c r="X23" s="8">
        <f t="shared" ref="X23:AE23" si="45">X28+X32+X36+X40</f>
        <v>19.711000000000002</v>
      </c>
      <c r="Y23" s="8">
        <f t="shared" si="45"/>
        <v>19.123955000000002</v>
      </c>
      <c r="Z23" s="8">
        <f t="shared" si="45"/>
        <v>0.58704500000000004</v>
      </c>
      <c r="AA23" s="8">
        <f t="shared" si="45"/>
        <v>0.85</v>
      </c>
      <c r="AB23" s="8">
        <f t="shared" si="45"/>
        <v>35.779000000000003</v>
      </c>
      <c r="AC23" s="8">
        <f t="shared" si="45"/>
        <v>34.486199000000006</v>
      </c>
      <c r="AD23" s="8">
        <f t="shared" si="45"/>
        <v>1.2928010000000003</v>
      </c>
      <c r="AE23" s="8">
        <f t="shared" si="45"/>
        <v>0.38999999999999996</v>
      </c>
      <c r="AF23" s="8"/>
      <c r="AG23" s="8">
        <f t="shared" ref="AG23:AJ23" si="46">AG28+AG32+AG36+AG40</f>
        <v>16.711500000000001</v>
      </c>
      <c r="AH23" s="8">
        <f t="shared" si="46"/>
        <v>15.977479499999999</v>
      </c>
      <c r="AI23" s="8">
        <f t="shared" si="46"/>
        <v>0.73402050000000008</v>
      </c>
      <c r="AJ23" s="8">
        <f t="shared" si="46"/>
        <v>0.46</v>
      </c>
      <c r="AK23" s="8"/>
      <c r="AL23" s="8">
        <f t="shared" ref="AL23:AR23" si="47">AL28+AL32+AL36+AL40</f>
        <v>20.497600000000002</v>
      </c>
      <c r="AM23" s="8">
        <f t="shared" si="47"/>
        <v>19.887128000000001</v>
      </c>
      <c r="AN23" s="8">
        <f t="shared" si="47"/>
        <v>0.61047200000000013</v>
      </c>
      <c r="AO23" s="8">
        <f t="shared" si="47"/>
        <v>0.85</v>
      </c>
      <c r="AP23" s="8">
        <f t="shared" si="47"/>
        <v>37.209099999999999</v>
      </c>
      <c r="AQ23" s="8">
        <f t="shared" si="47"/>
        <v>35.864607500000005</v>
      </c>
      <c r="AR23" s="8">
        <f t="shared" si="47"/>
        <v>1.3444925000000003</v>
      </c>
    </row>
    <row r="24" spans="1:44" s="15" customFormat="1" hidden="1" x14ac:dyDescent="0.25">
      <c r="A24" s="22"/>
      <c r="B24" s="2" t="s">
        <v>14</v>
      </c>
      <c r="C24" s="8">
        <f t="shared" ref="C24:C25" si="48">C29+C33+C37+C41</f>
        <v>0.38999999999999996</v>
      </c>
      <c r="D24" s="8"/>
      <c r="E24" s="8">
        <f t="shared" ref="E24:H24" si="49">E29+E33+E37+E41</f>
        <v>12.585300000000002</v>
      </c>
      <c r="F24" s="8">
        <f t="shared" si="49"/>
        <v>12.032514900000002</v>
      </c>
      <c r="G24" s="8">
        <f t="shared" si="49"/>
        <v>0.55278510000000014</v>
      </c>
      <c r="H24" s="8">
        <f t="shared" si="49"/>
        <v>0.46</v>
      </c>
      <c r="I24" s="8"/>
      <c r="J24" s="8">
        <f t="shared" ref="J24:Q24" si="50">J29+J33+J37+J41</f>
        <v>15.571</v>
      </c>
      <c r="K24" s="8">
        <f t="shared" si="50"/>
        <v>15.107255</v>
      </c>
      <c r="L24" s="8">
        <f t="shared" si="50"/>
        <v>0.46374499999999996</v>
      </c>
      <c r="M24" s="8">
        <f t="shared" si="50"/>
        <v>0.85</v>
      </c>
      <c r="N24" s="8">
        <f t="shared" si="50"/>
        <v>28.156300000000002</v>
      </c>
      <c r="O24" s="8">
        <f t="shared" si="50"/>
        <v>27.139769900000001</v>
      </c>
      <c r="P24" s="8">
        <f t="shared" si="50"/>
        <v>1.0165301000000002</v>
      </c>
      <c r="Q24" s="8">
        <f t="shared" si="50"/>
        <v>0.38999999999999996</v>
      </c>
      <c r="R24" s="8"/>
      <c r="S24" s="8">
        <f t="shared" ref="S24:V24" si="51">S29+S33+S37+S41</f>
        <v>13.201499999999999</v>
      </c>
      <c r="T24" s="8">
        <f t="shared" si="51"/>
        <v>12.6216495</v>
      </c>
      <c r="U24" s="8">
        <f t="shared" si="51"/>
        <v>0.57985050000000005</v>
      </c>
      <c r="V24" s="8">
        <f t="shared" si="51"/>
        <v>0.46</v>
      </c>
      <c r="W24" s="8"/>
      <c r="X24" s="8">
        <f t="shared" ref="X24:AE24" si="52">X29+X33+X37+X41</f>
        <v>16.192</v>
      </c>
      <c r="Y24" s="8">
        <f t="shared" si="52"/>
        <v>15.709760000000001</v>
      </c>
      <c r="Z24" s="8">
        <f t="shared" si="52"/>
        <v>0.48224000000000011</v>
      </c>
      <c r="AA24" s="8">
        <f t="shared" si="52"/>
        <v>0.85</v>
      </c>
      <c r="AB24" s="8">
        <f t="shared" si="52"/>
        <v>29.393500000000007</v>
      </c>
      <c r="AC24" s="8">
        <f t="shared" si="52"/>
        <v>28.331409500000003</v>
      </c>
      <c r="AD24" s="8">
        <f t="shared" si="52"/>
        <v>1.0620905</v>
      </c>
      <c r="AE24" s="8">
        <f t="shared" si="52"/>
        <v>0.38999999999999996</v>
      </c>
      <c r="AF24" s="8"/>
      <c r="AG24" s="8">
        <f t="shared" ref="AG24:AJ24" si="53">AG29+AG33+AG37+AG41</f>
        <v>13.728</v>
      </c>
      <c r="AH24" s="8">
        <f t="shared" si="53"/>
        <v>13.125024</v>
      </c>
      <c r="AI24" s="8">
        <f t="shared" si="53"/>
        <v>0.60297600000000007</v>
      </c>
      <c r="AJ24" s="8">
        <f t="shared" si="53"/>
        <v>0.46</v>
      </c>
      <c r="AK24" s="8"/>
      <c r="AL24" s="8">
        <f t="shared" ref="AL24:AR24" si="54">AL29+AL33+AL37+AL41</f>
        <v>16.840599999999998</v>
      </c>
      <c r="AM24" s="8">
        <f t="shared" si="54"/>
        <v>16.339043</v>
      </c>
      <c r="AN24" s="8">
        <f t="shared" si="54"/>
        <v>0.50155700000000003</v>
      </c>
      <c r="AO24" s="8">
        <f t="shared" si="54"/>
        <v>0.85</v>
      </c>
      <c r="AP24" s="8">
        <f t="shared" si="54"/>
        <v>30.568600000000004</v>
      </c>
      <c r="AQ24" s="8">
        <f t="shared" si="54"/>
        <v>29.464067000000004</v>
      </c>
      <c r="AR24" s="8">
        <f t="shared" si="54"/>
        <v>1.104533</v>
      </c>
    </row>
    <row r="25" spans="1:44" s="15" customFormat="1" ht="31.5" hidden="1" x14ac:dyDescent="0.25">
      <c r="A25" s="22"/>
      <c r="B25" s="2" t="s">
        <v>156</v>
      </c>
      <c r="C25" s="8">
        <f t="shared" si="48"/>
        <v>0.38999999999999996</v>
      </c>
      <c r="D25" s="8"/>
      <c r="E25" s="8">
        <f t="shared" ref="E25:H25" si="55">E30+E34+E38+E42</f>
        <v>6.292650000000001</v>
      </c>
      <c r="F25" s="8">
        <f t="shared" si="55"/>
        <v>6.0162574500000012</v>
      </c>
      <c r="G25" s="8">
        <f t="shared" si="55"/>
        <v>0.27639255000000007</v>
      </c>
      <c r="H25" s="8">
        <f t="shared" si="55"/>
        <v>0.46</v>
      </c>
      <c r="I25" s="8"/>
      <c r="J25" s="8">
        <f t="shared" ref="J25:Q25" si="56">J30+J34+J38+J42</f>
        <v>10.493500000000001</v>
      </c>
      <c r="K25" s="8">
        <f t="shared" si="56"/>
        <v>10.261627499999999</v>
      </c>
      <c r="L25" s="8">
        <f t="shared" si="56"/>
        <v>0.23187249999999998</v>
      </c>
      <c r="M25" s="8">
        <f t="shared" si="56"/>
        <v>0.85</v>
      </c>
      <c r="N25" s="8">
        <f t="shared" si="56"/>
        <v>16.786149999999999</v>
      </c>
      <c r="O25" s="8">
        <f t="shared" si="56"/>
        <v>16.277884950000001</v>
      </c>
      <c r="P25" s="8">
        <f t="shared" si="56"/>
        <v>0.50826505000000011</v>
      </c>
      <c r="Q25" s="8">
        <f t="shared" si="56"/>
        <v>0.38999999999999996</v>
      </c>
      <c r="R25" s="8"/>
      <c r="S25" s="8">
        <f t="shared" ref="S25:V25" si="57">S30+S34+S38+S42</f>
        <v>6.6007499999999997</v>
      </c>
      <c r="T25" s="8">
        <f t="shared" si="57"/>
        <v>6.3108247500000001</v>
      </c>
      <c r="U25" s="8">
        <f t="shared" si="57"/>
        <v>0.28992525000000002</v>
      </c>
      <c r="V25" s="8">
        <f t="shared" si="57"/>
        <v>0.46</v>
      </c>
      <c r="W25" s="8"/>
      <c r="X25" s="8">
        <f t="shared" ref="X25:AE25" si="58">X30+X34+X38+X42</f>
        <v>8.0960000000000001</v>
      </c>
      <c r="Y25" s="8">
        <f t="shared" si="58"/>
        <v>7.8548800000000005</v>
      </c>
      <c r="Z25" s="8">
        <f t="shared" si="58"/>
        <v>0.24112000000000006</v>
      </c>
      <c r="AA25" s="8">
        <f t="shared" si="58"/>
        <v>0.85</v>
      </c>
      <c r="AB25" s="8">
        <f t="shared" si="58"/>
        <v>14.696750000000003</v>
      </c>
      <c r="AC25" s="8">
        <f t="shared" si="58"/>
        <v>14.165704750000002</v>
      </c>
      <c r="AD25" s="8">
        <f t="shared" si="58"/>
        <v>0.53104525000000002</v>
      </c>
      <c r="AE25" s="8">
        <f t="shared" si="58"/>
        <v>0.38999999999999996</v>
      </c>
      <c r="AF25" s="8"/>
      <c r="AG25" s="8">
        <f t="shared" ref="AG25:AJ25" si="59">AG30+AG34+AG38+AG42</f>
        <v>6.8639999999999999</v>
      </c>
      <c r="AH25" s="8">
        <f t="shared" si="59"/>
        <v>6.5625119999999999</v>
      </c>
      <c r="AI25" s="8">
        <f t="shared" si="59"/>
        <v>0.30148800000000003</v>
      </c>
      <c r="AJ25" s="8">
        <f t="shared" si="59"/>
        <v>0.46</v>
      </c>
      <c r="AK25" s="8"/>
      <c r="AL25" s="8">
        <f t="shared" ref="AL25:AR25" si="60">AL30+AL34+AL38+AL42</f>
        <v>8.4202999999999992</v>
      </c>
      <c r="AM25" s="8">
        <f t="shared" si="60"/>
        <v>8.1695215000000001</v>
      </c>
      <c r="AN25" s="8">
        <f t="shared" si="60"/>
        <v>0.25077850000000002</v>
      </c>
      <c r="AO25" s="8">
        <f t="shared" si="60"/>
        <v>0.85</v>
      </c>
      <c r="AP25" s="8">
        <f t="shared" si="60"/>
        <v>15.284300000000002</v>
      </c>
      <c r="AQ25" s="8">
        <f t="shared" si="60"/>
        <v>14.732033500000002</v>
      </c>
      <c r="AR25" s="8">
        <f t="shared" si="60"/>
        <v>0.55226649999999999</v>
      </c>
    </row>
    <row r="26" spans="1:44" hidden="1" x14ac:dyDescent="0.25">
      <c r="A26" s="17"/>
      <c r="B26" s="4" t="s">
        <v>10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</row>
    <row r="27" spans="1:44" s="15" customFormat="1" ht="47.25" hidden="1" x14ac:dyDescent="0.25">
      <c r="A27" s="22" t="s">
        <v>78</v>
      </c>
      <c r="B27" s="18" t="s">
        <v>179</v>
      </c>
      <c r="C27" s="8"/>
      <c r="D27" s="8"/>
      <c r="E27" s="8">
        <f>E28+E29+E30</f>
        <v>13.152750000000001</v>
      </c>
      <c r="F27" s="8">
        <f t="shared" ref="F27:G27" si="61">F28+F29+F30</f>
        <v>12.453023699999999</v>
      </c>
      <c r="G27" s="8">
        <f t="shared" si="61"/>
        <v>0.69972630000000002</v>
      </c>
      <c r="H27" s="8"/>
      <c r="I27" s="8"/>
      <c r="J27" s="8">
        <f>J28+J29+J30</f>
        <v>17.423999999999999</v>
      </c>
      <c r="K27" s="8">
        <f>K28+K29+K30</f>
        <v>16.837199500000001</v>
      </c>
      <c r="L27" s="8">
        <f>L28+L29+L30</f>
        <v>0.58680049999999995</v>
      </c>
      <c r="M27" s="8"/>
      <c r="N27" s="8">
        <f>N28+N29+N30</f>
        <v>30.576750000000004</v>
      </c>
      <c r="O27" s="8">
        <f>O28+O29+O30</f>
        <v>29.2902232</v>
      </c>
      <c r="P27" s="8">
        <f>P28+P29+P30</f>
        <v>1.2865267999999999</v>
      </c>
      <c r="Q27" s="8"/>
      <c r="R27" s="8"/>
      <c r="S27" s="8">
        <f>S28+S29+S30</f>
        <v>13.796250000000001</v>
      </c>
      <c r="T27" s="8">
        <f t="shared" ref="T27:U27" si="62">T28+T29+T30</f>
        <v>13.0622895</v>
      </c>
      <c r="U27" s="8">
        <f t="shared" si="62"/>
        <v>0.73396050000000013</v>
      </c>
      <c r="V27" s="8"/>
      <c r="W27" s="8"/>
      <c r="X27" s="8">
        <f>X28+X29+X30</f>
        <v>15.304000000000002</v>
      </c>
      <c r="Y27" s="8">
        <f t="shared" ref="Y27:Z27" si="63">Y28+Y29+Y30</f>
        <v>14.693753000000001</v>
      </c>
      <c r="Z27" s="8">
        <f t="shared" si="63"/>
        <v>0.61024700000000009</v>
      </c>
      <c r="AA27" s="8"/>
      <c r="AB27" s="8">
        <f>AB28+AB29+AB30</f>
        <v>29.100249999999999</v>
      </c>
      <c r="AC27" s="8">
        <f t="shared" ref="AC27:AD27" si="64">AC28+AC29+AC30</f>
        <v>27.756042500000003</v>
      </c>
      <c r="AD27" s="8">
        <f t="shared" si="64"/>
        <v>1.3442075000000002</v>
      </c>
      <c r="AE27" s="8"/>
      <c r="AF27" s="8"/>
      <c r="AG27" s="8">
        <f>AG28+AG29+AG30</f>
        <v>14.3475</v>
      </c>
      <c r="AH27" s="8">
        <f t="shared" ref="AH27:AI27" si="65">AH28+AH29+AH30</f>
        <v>13.584213</v>
      </c>
      <c r="AI27" s="8">
        <f t="shared" si="65"/>
        <v>0.76328700000000016</v>
      </c>
      <c r="AJ27" s="8"/>
      <c r="AK27" s="8"/>
      <c r="AL27" s="8">
        <f>AL28+AL29+AL30</f>
        <v>15.916</v>
      </c>
      <c r="AM27" s="8">
        <f t="shared" ref="AM27:AN27" si="66">AM28+AM29+AM30</f>
        <v>15.281349500000001</v>
      </c>
      <c r="AN27" s="8">
        <f t="shared" si="66"/>
        <v>0.63465050000000001</v>
      </c>
      <c r="AO27" s="8"/>
      <c r="AP27" s="8">
        <f>AP28+AP29+AP30</f>
        <v>30.263500000000001</v>
      </c>
      <c r="AQ27" s="8">
        <f t="shared" ref="AQ27:AR27" si="67">AQ28+AQ29+AQ30</f>
        <v>28.865562500000003</v>
      </c>
      <c r="AR27" s="8">
        <f t="shared" si="67"/>
        <v>1.3979375000000003</v>
      </c>
    </row>
    <row r="28" spans="1:44" ht="15.75" hidden="1" customHeight="1" x14ac:dyDescent="0.25">
      <c r="A28" s="17"/>
      <c r="B28" s="3" t="s">
        <v>13</v>
      </c>
      <c r="C28" s="24">
        <v>0.15</v>
      </c>
      <c r="D28" s="24">
        <v>39.28</v>
      </c>
      <c r="E28" s="24">
        <f>C28*D28</f>
        <v>5.8920000000000003</v>
      </c>
      <c r="F28" s="24">
        <f>E28-G28</f>
        <v>5.5785456</v>
      </c>
      <c r="G28" s="24">
        <f>7.98*D28/1000</f>
        <v>0.31345440000000002</v>
      </c>
      <c r="H28" s="24">
        <v>0.16</v>
      </c>
      <c r="I28" s="24">
        <v>41.2</v>
      </c>
      <c r="J28" s="24">
        <f>H28*I28</f>
        <v>6.5920000000000005</v>
      </c>
      <c r="K28" s="24">
        <f>J28-L28</f>
        <v>6.3291440000000003</v>
      </c>
      <c r="L28" s="24">
        <f>6.38*I28/1000</f>
        <v>0.26285599999999998</v>
      </c>
      <c r="M28" s="24">
        <f>C28+H28</f>
        <v>0.31</v>
      </c>
      <c r="N28" s="24">
        <f t="shared" ref="N28:P30" si="68">E28+J28</f>
        <v>12.484000000000002</v>
      </c>
      <c r="O28" s="24">
        <f t="shared" si="68"/>
        <v>11.907689600000001</v>
      </c>
      <c r="P28" s="24">
        <f t="shared" si="68"/>
        <v>0.5763104</v>
      </c>
      <c r="Q28" s="24">
        <f>C28</f>
        <v>0.15</v>
      </c>
      <c r="R28" s="24">
        <v>41.2</v>
      </c>
      <c r="S28" s="24">
        <f>Q28*R28</f>
        <v>6.1800000000000006</v>
      </c>
      <c r="T28" s="24">
        <f>S28-U28</f>
        <v>5.8512240000000002</v>
      </c>
      <c r="U28" s="24">
        <f>7.98*R28/1000</f>
        <v>0.32877600000000007</v>
      </c>
      <c r="V28" s="24">
        <f>H28</f>
        <v>0.16</v>
      </c>
      <c r="W28" s="24">
        <v>42.85</v>
      </c>
      <c r="X28" s="24">
        <f>V28*W28</f>
        <v>6.8560000000000008</v>
      </c>
      <c r="Y28" s="24">
        <f>X28-Z28</f>
        <v>6.5826170000000008</v>
      </c>
      <c r="Z28" s="24">
        <f>6.38*W28/1000</f>
        <v>0.27338299999999999</v>
      </c>
      <c r="AA28" s="24">
        <f>Q28+V28</f>
        <v>0.31</v>
      </c>
      <c r="AB28" s="24">
        <f t="shared" ref="AB28:AD30" si="69">S28+X28</f>
        <v>13.036000000000001</v>
      </c>
      <c r="AC28" s="24">
        <f t="shared" si="69"/>
        <v>12.433841000000001</v>
      </c>
      <c r="AD28" s="24">
        <f t="shared" si="69"/>
        <v>0.60215900000000011</v>
      </c>
      <c r="AE28" s="24">
        <f>C28</f>
        <v>0.15</v>
      </c>
      <c r="AF28" s="24">
        <v>42.85</v>
      </c>
      <c r="AG28" s="24">
        <f>AE28*AF28</f>
        <v>6.4275000000000002</v>
      </c>
      <c r="AH28" s="24">
        <f>AG28-AI28</f>
        <v>6.0855570000000005</v>
      </c>
      <c r="AI28" s="24">
        <f>7.98*AF28/1000</f>
        <v>0.34194300000000005</v>
      </c>
      <c r="AJ28" s="24">
        <f>H28</f>
        <v>0.16</v>
      </c>
      <c r="AK28" s="24">
        <v>44.56</v>
      </c>
      <c r="AL28" s="24">
        <f>AJ28*AK28</f>
        <v>7.1296000000000008</v>
      </c>
      <c r="AM28" s="24">
        <f>AL28-AN28</f>
        <v>6.8453072000000006</v>
      </c>
      <c r="AN28" s="24">
        <f>6.38*AK28/1000</f>
        <v>0.28429280000000001</v>
      </c>
      <c r="AO28" s="24">
        <f>AE28+AJ28</f>
        <v>0.31</v>
      </c>
      <c r="AP28" s="24">
        <f t="shared" ref="AP28:AP30" si="70">AG28+AL28</f>
        <v>13.557100000000002</v>
      </c>
      <c r="AQ28" s="24">
        <f t="shared" ref="AQ28:AQ30" si="71">AH28+AM28</f>
        <v>12.930864200000002</v>
      </c>
      <c r="AR28" s="24">
        <f t="shared" ref="AR28:AR30" si="72">AI28+AN28</f>
        <v>0.62623580000000012</v>
      </c>
    </row>
    <row r="29" spans="1:44" hidden="1" x14ac:dyDescent="0.25">
      <c r="A29" s="17"/>
      <c r="B29" s="3" t="s">
        <v>14</v>
      </c>
      <c r="C29" s="24">
        <v>0.15</v>
      </c>
      <c r="D29" s="24">
        <v>32.270000000000003</v>
      </c>
      <c r="E29" s="24">
        <f t="shared" ref="E29" si="73">C29*D29</f>
        <v>4.8405000000000005</v>
      </c>
      <c r="F29" s="24">
        <f>E29-G29</f>
        <v>4.5829854000000001</v>
      </c>
      <c r="G29" s="24">
        <f t="shared" ref="G29" si="74">7.98*D29/1000</f>
        <v>0.25751460000000004</v>
      </c>
      <c r="H29" s="24">
        <v>0.16</v>
      </c>
      <c r="I29" s="24">
        <v>33.85</v>
      </c>
      <c r="J29" s="24">
        <f t="shared" ref="J29:J30" si="75">H29*I29</f>
        <v>5.4160000000000004</v>
      </c>
      <c r="K29" s="24">
        <f>J29-L29</f>
        <v>5.200037</v>
      </c>
      <c r="L29" s="24">
        <f t="shared" ref="L29" si="76">6.38*I29/1000</f>
        <v>0.21596299999999999</v>
      </c>
      <c r="M29" s="24">
        <f t="shared" ref="M29:M30" si="77">C29+H29</f>
        <v>0.31</v>
      </c>
      <c r="N29" s="24">
        <f t="shared" si="68"/>
        <v>10.256500000000001</v>
      </c>
      <c r="O29" s="24">
        <f t="shared" si="68"/>
        <v>9.7830224000000001</v>
      </c>
      <c r="P29" s="24">
        <f t="shared" si="68"/>
        <v>0.47347760000000005</v>
      </c>
      <c r="Q29" s="24">
        <f t="shared" ref="Q29:Q30" si="78">C29</f>
        <v>0.15</v>
      </c>
      <c r="R29" s="24">
        <v>33.85</v>
      </c>
      <c r="S29" s="24">
        <f t="shared" ref="S29" si="79">Q29*R29</f>
        <v>5.0774999999999997</v>
      </c>
      <c r="T29" s="24">
        <f>S29-U29</f>
        <v>4.8073769999999998</v>
      </c>
      <c r="U29" s="24">
        <f t="shared" ref="U29" si="80">7.98*R29/1000</f>
        <v>0.27012300000000006</v>
      </c>
      <c r="V29" s="24">
        <f t="shared" ref="V29:V30" si="81">H29</f>
        <v>0.16</v>
      </c>
      <c r="W29" s="24">
        <v>35.200000000000003</v>
      </c>
      <c r="X29" s="24">
        <f t="shared" ref="X29" si="82">V29*W29</f>
        <v>5.6320000000000006</v>
      </c>
      <c r="Y29" s="24">
        <f>X29-Z29</f>
        <v>5.4074240000000007</v>
      </c>
      <c r="Z29" s="24">
        <f t="shared" ref="Z29" si="83">6.38*W29/1000</f>
        <v>0.22457600000000003</v>
      </c>
      <c r="AA29" s="24">
        <f t="shared" ref="AA29:AA30" si="84">Q29+V29</f>
        <v>0.31</v>
      </c>
      <c r="AB29" s="24">
        <f t="shared" si="69"/>
        <v>10.7095</v>
      </c>
      <c r="AC29" s="24">
        <f t="shared" si="69"/>
        <v>10.214801000000001</v>
      </c>
      <c r="AD29" s="24">
        <f t="shared" si="69"/>
        <v>0.49469900000000011</v>
      </c>
      <c r="AE29" s="24">
        <f t="shared" ref="AE29:AE30" si="85">C29</f>
        <v>0.15</v>
      </c>
      <c r="AF29" s="24">
        <v>35.200000000000003</v>
      </c>
      <c r="AG29" s="24">
        <f t="shared" ref="AG29" si="86">AE29*AF29</f>
        <v>5.28</v>
      </c>
      <c r="AH29" s="24">
        <f>AG29-AI29</f>
        <v>4.999104</v>
      </c>
      <c r="AI29" s="24">
        <f t="shared" ref="AI29" si="87">7.98*AF29/1000</f>
        <v>0.28089600000000003</v>
      </c>
      <c r="AJ29" s="24">
        <f t="shared" ref="AJ29:AJ30" si="88">H29</f>
        <v>0.16</v>
      </c>
      <c r="AK29" s="24">
        <v>36.61</v>
      </c>
      <c r="AL29" s="24">
        <f t="shared" ref="AL29" si="89">AJ29*AK29</f>
        <v>5.8575999999999997</v>
      </c>
      <c r="AM29" s="24">
        <f>AL29-AN29</f>
        <v>5.6240281999999997</v>
      </c>
      <c r="AN29" s="24">
        <f t="shared" ref="AN29" si="90">6.38*AK29/1000</f>
        <v>0.2335718</v>
      </c>
      <c r="AO29" s="24">
        <f t="shared" ref="AO29:AO30" si="91">AE29+AJ29</f>
        <v>0.31</v>
      </c>
      <c r="AP29" s="24">
        <f t="shared" si="70"/>
        <v>11.137599999999999</v>
      </c>
      <c r="AQ29" s="24">
        <f t="shared" si="71"/>
        <v>10.623132200000001</v>
      </c>
      <c r="AR29" s="24">
        <f t="shared" si="72"/>
        <v>0.51446780000000003</v>
      </c>
    </row>
    <row r="30" spans="1:44" ht="34.5" hidden="1" customHeight="1" x14ac:dyDescent="0.25">
      <c r="A30" s="33"/>
      <c r="B30" s="3" t="s">
        <v>156</v>
      </c>
      <c r="C30" s="24">
        <v>0.15</v>
      </c>
      <c r="D30" s="24">
        <v>32.270000000000003</v>
      </c>
      <c r="E30" s="24">
        <f>C30*D30*0.5</f>
        <v>2.4202500000000002</v>
      </c>
      <c r="F30" s="24">
        <f>E30-G30</f>
        <v>2.2914927</v>
      </c>
      <c r="G30" s="24">
        <f>7.98*D30/1000*0.5</f>
        <v>0.12875730000000002</v>
      </c>
      <c r="H30" s="24">
        <v>0.16</v>
      </c>
      <c r="I30" s="24">
        <v>33.85</v>
      </c>
      <c r="J30" s="24">
        <f t="shared" si="75"/>
        <v>5.4160000000000004</v>
      </c>
      <c r="K30" s="24">
        <f>J30-L30</f>
        <v>5.3080185000000002</v>
      </c>
      <c r="L30" s="24">
        <f>6.38*I30/1000*0.5</f>
        <v>0.10798149999999999</v>
      </c>
      <c r="M30" s="24">
        <f t="shared" si="77"/>
        <v>0.31</v>
      </c>
      <c r="N30" s="24">
        <f t="shared" si="68"/>
        <v>7.8362500000000006</v>
      </c>
      <c r="O30" s="24">
        <f t="shared" si="68"/>
        <v>7.5995112000000002</v>
      </c>
      <c r="P30" s="24">
        <f t="shared" si="68"/>
        <v>0.23673880000000003</v>
      </c>
      <c r="Q30" s="24">
        <f t="shared" si="78"/>
        <v>0.15</v>
      </c>
      <c r="R30" s="24">
        <v>33.85</v>
      </c>
      <c r="S30" s="24">
        <f>Q30*R30*0.5</f>
        <v>2.5387499999999998</v>
      </c>
      <c r="T30" s="24">
        <f>S30-U30</f>
        <v>2.4036884999999999</v>
      </c>
      <c r="U30" s="24">
        <f>7.98*R30/1000*0.5</f>
        <v>0.13506150000000003</v>
      </c>
      <c r="V30" s="24">
        <f t="shared" si="81"/>
        <v>0.16</v>
      </c>
      <c r="W30" s="24">
        <v>35.200000000000003</v>
      </c>
      <c r="X30" s="24">
        <f>V30*W30*0.5</f>
        <v>2.8160000000000003</v>
      </c>
      <c r="Y30" s="24">
        <f>X30-Z30</f>
        <v>2.7037120000000003</v>
      </c>
      <c r="Z30" s="24">
        <f>6.38*W30/1000*0.5</f>
        <v>0.11228800000000001</v>
      </c>
      <c r="AA30" s="24">
        <f t="shared" si="84"/>
        <v>0.31</v>
      </c>
      <c r="AB30" s="24">
        <f t="shared" si="69"/>
        <v>5.3547500000000001</v>
      </c>
      <c r="AC30" s="24">
        <f t="shared" si="69"/>
        <v>5.1074005000000007</v>
      </c>
      <c r="AD30" s="24">
        <f t="shared" si="69"/>
        <v>0.24734950000000006</v>
      </c>
      <c r="AE30" s="24">
        <f t="shared" si="85"/>
        <v>0.15</v>
      </c>
      <c r="AF30" s="24">
        <v>35.200000000000003</v>
      </c>
      <c r="AG30" s="24">
        <f>AE30*AF30*0.5</f>
        <v>2.64</v>
      </c>
      <c r="AH30" s="24">
        <f>AG30-AI30</f>
        <v>2.499552</v>
      </c>
      <c r="AI30" s="24">
        <f>7.98*AF30/1000*0.5</f>
        <v>0.14044800000000002</v>
      </c>
      <c r="AJ30" s="24">
        <f t="shared" si="88"/>
        <v>0.16</v>
      </c>
      <c r="AK30" s="24">
        <v>36.61</v>
      </c>
      <c r="AL30" s="24">
        <f>AJ30*AK30*0.5</f>
        <v>2.9287999999999998</v>
      </c>
      <c r="AM30" s="24">
        <f>AL30-AN30</f>
        <v>2.8120140999999998</v>
      </c>
      <c r="AN30" s="24">
        <f>6.38*AK30/1000*0.5</f>
        <v>0.1167859</v>
      </c>
      <c r="AO30" s="24">
        <f t="shared" si="91"/>
        <v>0.31</v>
      </c>
      <c r="AP30" s="24">
        <f t="shared" si="70"/>
        <v>5.5687999999999995</v>
      </c>
      <c r="AQ30" s="24">
        <f t="shared" si="71"/>
        <v>5.3115661000000003</v>
      </c>
      <c r="AR30" s="24">
        <f t="shared" si="72"/>
        <v>0.25723390000000002</v>
      </c>
    </row>
    <row r="31" spans="1:44" s="15" customFormat="1" ht="27.6" hidden="1" customHeight="1" x14ac:dyDescent="0.25">
      <c r="A31" s="22" t="s">
        <v>79</v>
      </c>
      <c r="B31" s="38" t="s">
        <v>180</v>
      </c>
      <c r="C31" s="8"/>
      <c r="D31" s="8"/>
      <c r="E31" s="8">
        <f>E32+E33+E34</f>
        <v>7.8916500000000003</v>
      </c>
      <c r="F31" s="8">
        <f t="shared" ref="F31:G31" si="92">F32+F33+F34</f>
        <v>7.8916500000000003</v>
      </c>
      <c r="G31" s="8">
        <f t="shared" si="92"/>
        <v>0</v>
      </c>
      <c r="H31" s="8"/>
      <c r="I31" s="8"/>
      <c r="J31" s="8">
        <f>J32+J33+J34</f>
        <v>7.3580000000000005</v>
      </c>
      <c r="K31" s="8">
        <f t="shared" ref="K31:L31" si="93">K32+K33+K34</f>
        <v>7.3580000000000005</v>
      </c>
      <c r="L31" s="8">
        <f t="shared" si="93"/>
        <v>0</v>
      </c>
      <c r="M31" s="8"/>
      <c r="N31" s="8">
        <f>N32+N33+N34</f>
        <v>15.249650000000001</v>
      </c>
      <c r="O31" s="8">
        <f t="shared" ref="O31:P31" si="94">O32+O33+O34</f>
        <v>15.249650000000001</v>
      </c>
      <c r="P31" s="8">
        <f t="shared" si="94"/>
        <v>0</v>
      </c>
      <c r="Q31" s="8"/>
      <c r="R31" s="8"/>
      <c r="S31" s="8">
        <f>S32+S33+S34</f>
        <v>8.2777500000000011</v>
      </c>
      <c r="T31" s="8">
        <f t="shared" ref="T31:U31" si="95">T32+T33+T34</f>
        <v>8.2777500000000011</v>
      </c>
      <c r="U31" s="8">
        <f t="shared" si="95"/>
        <v>0</v>
      </c>
      <c r="V31" s="8"/>
      <c r="W31" s="8"/>
      <c r="X31" s="8">
        <f>X32+X33+X34</f>
        <v>7.652000000000001</v>
      </c>
      <c r="Y31" s="8">
        <f t="shared" ref="Y31:Z31" si="96">Y32+Y33+Y34</f>
        <v>7.652000000000001</v>
      </c>
      <c r="Z31" s="8">
        <f t="shared" si="96"/>
        <v>0</v>
      </c>
      <c r="AA31" s="8"/>
      <c r="AB31" s="8">
        <f>AB32+AB33+AB34</f>
        <v>15.929750000000002</v>
      </c>
      <c r="AC31" s="8">
        <f t="shared" ref="AC31:AD31" si="97">AC32+AC33+AC34</f>
        <v>15.929750000000002</v>
      </c>
      <c r="AD31" s="8">
        <f t="shared" si="97"/>
        <v>0</v>
      </c>
      <c r="AE31" s="8"/>
      <c r="AF31" s="8"/>
      <c r="AG31" s="8">
        <f>AG32+AG33+AG34</f>
        <v>8.6084999999999994</v>
      </c>
      <c r="AH31" s="8">
        <f t="shared" ref="AH31:AI31" si="98">AH32+AH33+AH34</f>
        <v>8.6084999999999994</v>
      </c>
      <c r="AI31" s="8">
        <f t="shared" si="98"/>
        <v>0</v>
      </c>
      <c r="AJ31" s="8"/>
      <c r="AK31" s="8"/>
      <c r="AL31" s="8">
        <f>AL32+AL33+AL34</f>
        <v>7.9580000000000002</v>
      </c>
      <c r="AM31" s="8">
        <f t="shared" ref="AM31:AN31" si="99">AM32+AM33+AM34</f>
        <v>7.9580000000000002</v>
      </c>
      <c r="AN31" s="8">
        <f t="shared" si="99"/>
        <v>0</v>
      </c>
      <c r="AO31" s="8"/>
      <c r="AP31" s="8">
        <f>AP32+AP33+AP34</f>
        <v>16.566500000000001</v>
      </c>
      <c r="AQ31" s="8">
        <f t="shared" ref="AQ31:AR31" si="100">AQ32+AQ33+AQ34</f>
        <v>16.566500000000001</v>
      </c>
      <c r="AR31" s="8">
        <f t="shared" si="100"/>
        <v>0</v>
      </c>
    </row>
    <row r="32" spans="1:44" ht="16.5" hidden="1" customHeight="1" x14ac:dyDescent="0.25">
      <c r="A32" s="17"/>
      <c r="B32" s="3" t="s">
        <v>13</v>
      </c>
      <c r="C32" s="24">
        <v>0.09</v>
      </c>
      <c r="D32" s="24">
        <v>39.28</v>
      </c>
      <c r="E32" s="24">
        <f>C32*D32</f>
        <v>3.5352000000000001</v>
      </c>
      <c r="F32" s="24">
        <f>E32-G32</f>
        <v>3.5352000000000001</v>
      </c>
      <c r="G32" s="24"/>
      <c r="H32" s="24">
        <v>0.08</v>
      </c>
      <c r="I32" s="24">
        <v>41.2</v>
      </c>
      <c r="J32" s="24">
        <f>H32*I32</f>
        <v>3.2960000000000003</v>
      </c>
      <c r="K32" s="24">
        <f>J32-L32</f>
        <v>3.2960000000000003</v>
      </c>
      <c r="L32" s="24"/>
      <c r="M32" s="24">
        <f t="shared" ref="M32:M34" si="101">C32+H32</f>
        <v>0.16999999999999998</v>
      </c>
      <c r="N32" s="24">
        <f t="shared" ref="N32:P34" si="102">E32+J32</f>
        <v>6.8312000000000008</v>
      </c>
      <c r="O32" s="24">
        <f t="shared" si="102"/>
        <v>6.8312000000000008</v>
      </c>
      <c r="P32" s="24">
        <f t="shared" si="102"/>
        <v>0</v>
      </c>
      <c r="Q32" s="24">
        <f t="shared" ref="Q32:Q34" si="103">C32</f>
        <v>0.09</v>
      </c>
      <c r="R32" s="24">
        <v>41.2</v>
      </c>
      <c r="S32" s="24">
        <f>Q32*R32</f>
        <v>3.7080000000000002</v>
      </c>
      <c r="T32" s="24">
        <f>S32-U32</f>
        <v>3.7080000000000002</v>
      </c>
      <c r="U32" s="24"/>
      <c r="V32" s="24">
        <f t="shared" ref="V32:V34" si="104">H32</f>
        <v>0.08</v>
      </c>
      <c r="W32" s="24">
        <v>42.85</v>
      </c>
      <c r="X32" s="24">
        <f>V32*W32</f>
        <v>3.4280000000000004</v>
      </c>
      <c r="Y32" s="24">
        <f>X32-Z32</f>
        <v>3.4280000000000004</v>
      </c>
      <c r="Z32" s="24"/>
      <c r="AA32" s="24">
        <f t="shared" ref="AA32:AA33" si="105">Q32+V32</f>
        <v>0.16999999999999998</v>
      </c>
      <c r="AB32" s="24">
        <f t="shared" ref="AB32:AD34" si="106">S32+X32</f>
        <v>7.136000000000001</v>
      </c>
      <c r="AC32" s="24">
        <f t="shared" si="106"/>
        <v>7.136000000000001</v>
      </c>
      <c r="AD32" s="24">
        <f t="shared" si="106"/>
        <v>0</v>
      </c>
      <c r="AE32" s="24">
        <f t="shared" ref="AE32:AE76" si="107">C32</f>
        <v>0.09</v>
      </c>
      <c r="AF32" s="24">
        <v>42.85</v>
      </c>
      <c r="AG32" s="24">
        <f>AE32*AF32</f>
        <v>3.8565</v>
      </c>
      <c r="AH32" s="24">
        <f>AG32-AI32</f>
        <v>3.8565</v>
      </c>
      <c r="AI32" s="24"/>
      <c r="AJ32" s="24">
        <f t="shared" ref="AJ32:AJ34" si="108">H32</f>
        <v>0.08</v>
      </c>
      <c r="AK32" s="24">
        <v>44.56</v>
      </c>
      <c r="AL32" s="24">
        <f>AJ32*AK32</f>
        <v>3.5648000000000004</v>
      </c>
      <c r="AM32" s="24">
        <f>AL32-AN32</f>
        <v>3.5648000000000004</v>
      </c>
      <c r="AN32" s="24"/>
      <c r="AO32" s="24">
        <f t="shared" ref="AO32:AO34" si="109">AE32+AJ32</f>
        <v>0.16999999999999998</v>
      </c>
      <c r="AP32" s="24">
        <f t="shared" ref="AP32:AP34" si="110">AG32+AL32</f>
        <v>7.4213000000000005</v>
      </c>
      <c r="AQ32" s="24">
        <f t="shared" ref="AQ32:AQ34" si="111">AH32+AM32</f>
        <v>7.4213000000000005</v>
      </c>
      <c r="AR32" s="24">
        <f t="shared" ref="AR32:AR34" si="112">AI32+AN32</f>
        <v>0</v>
      </c>
    </row>
    <row r="33" spans="1:44" ht="14.25" hidden="1" customHeight="1" x14ac:dyDescent="0.25">
      <c r="A33" s="17"/>
      <c r="B33" s="3" t="s">
        <v>14</v>
      </c>
      <c r="C33" s="24">
        <v>0.09</v>
      </c>
      <c r="D33" s="24">
        <v>32.270000000000003</v>
      </c>
      <c r="E33" s="24">
        <f t="shared" ref="E33" si="113">C33*D33</f>
        <v>2.9043000000000001</v>
      </c>
      <c r="F33" s="24">
        <f>E33-G33</f>
        <v>2.9043000000000001</v>
      </c>
      <c r="G33" s="24"/>
      <c r="H33" s="24">
        <v>0.08</v>
      </c>
      <c r="I33" s="24">
        <v>33.85</v>
      </c>
      <c r="J33" s="24">
        <f t="shared" ref="J33" si="114">H33*I33</f>
        <v>2.7080000000000002</v>
      </c>
      <c r="K33" s="24">
        <f>J33-L33</f>
        <v>2.7080000000000002</v>
      </c>
      <c r="L33" s="24"/>
      <c r="M33" s="24">
        <f t="shared" si="101"/>
        <v>0.16999999999999998</v>
      </c>
      <c r="N33" s="24">
        <f t="shared" si="102"/>
        <v>5.6123000000000003</v>
      </c>
      <c r="O33" s="24">
        <f t="shared" si="102"/>
        <v>5.6123000000000003</v>
      </c>
      <c r="P33" s="24">
        <f t="shared" si="102"/>
        <v>0</v>
      </c>
      <c r="Q33" s="24">
        <f t="shared" si="103"/>
        <v>0.09</v>
      </c>
      <c r="R33" s="24">
        <v>33.85</v>
      </c>
      <c r="S33" s="24">
        <f t="shared" ref="S33" si="115">Q33*R33</f>
        <v>3.0465</v>
      </c>
      <c r="T33" s="24">
        <f>S33-U33</f>
        <v>3.0465</v>
      </c>
      <c r="U33" s="24"/>
      <c r="V33" s="24">
        <f t="shared" si="104"/>
        <v>0.08</v>
      </c>
      <c r="W33" s="24">
        <v>35.200000000000003</v>
      </c>
      <c r="X33" s="24">
        <f t="shared" ref="X33" si="116">V33*W33</f>
        <v>2.8160000000000003</v>
      </c>
      <c r="Y33" s="24">
        <f>X33-Z33</f>
        <v>2.8160000000000003</v>
      </c>
      <c r="Z33" s="24"/>
      <c r="AA33" s="24">
        <f t="shared" si="105"/>
        <v>0.16999999999999998</v>
      </c>
      <c r="AB33" s="24">
        <f t="shared" si="106"/>
        <v>5.8625000000000007</v>
      </c>
      <c r="AC33" s="24">
        <f t="shared" si="106"/>
        <v>5.8625000000000007</v>
      </c>
      <c r="AD33" s="24">
        <f t="shared" si="106"/>
        <v>0</v>
      </c>
      <c r="AE33" s="24">
        <f t="shared" si="107"/>
        <v>0.09</v>
      </c>
      <c r="AF33" s="24">
        <v>35.200000000000003</v>
      </c>
      <c r="AG33" s="24">
        <f t="shared" ref="AG33" si="117">AE33*AF33</f>
        <v>3.1680000000000001</v>
      </c>
      <c r="AH33" s="24">
        <f>AG33-AI33</f>
        <v>3.1680000000000001</v>
      </c>
      <c r="AI33" s="24"/>
      <c r="AJ33" s="24">
        <f t="shared" si="108"/>
        <v>0.08</v>
      </c>
      <c r="AK33" s="24">
        <v>36.61</v>
      </c>
      <c r="AL33" s="24">
        <f t="shared" ref="AL33" si="118">AJ33*AK33</f>
        <v>2.9287999999999998</v>
      </c>
      <c r="AM33" s="24">
        <f>AL33-AN33</f>
        <v>2.9287999999999998</v>
      </c>
      <c r="AN33" s="24"/>
      <c r="AO33" s="24">
        <f t="shared" si="109"/>
        <v>0.16999999999999998</v>
      </c>
      <c r="AP33" s="24">
        <f t="shared" si="110"/>
        <v>6.0968</v>
      </c>
      <c r="AQ33" s="24">
        <f t="shared" si="111"/>
        <v>6.0968</v>
      </c>
      <c r="AR33" s="24">
        <f t="shared" si="112"/>
        <v>0</v>
      </c>
    </row>
    <row r="34" spans="1:44" ht="31.5" hidden="1" customHeight="1" x14ac:dyDescent="0.25">
      <c r="A34" s="17"/>
      <c r="B34" s="3" t="s">
        <v>156</v>
      </c>
      <c r="C34" s="24">
        <v>0.09</v>
      </c>
      <c r="D34" s="24">
        <v>32.270000000000003</v>
      </c>
      <c r="E34" s="24">
        <f>C34*D34*0.5</f>
        <v>1.4521500000000001</v>
      </c>
      <c r="F34" s="24">
        <f>E34-G34</f>
        <v>1.4521500000000001</v>
      </c>
      <c r="G34" s="24"/>
      <c r="H34" s="24">
        <v>0.08</v>
      </c>
      <c r="I34" s="24">
        <v>33.85</v>
      </c>
      <c r="J34" s="24">
        <f>H34*I34*0.5</f>
        <v>1.3540000000000001</v>
      </c>
      <c r="K34" s="24">
        <f>J34</f>
        <v>1.3540000000000001</v>
      </c>
      <c r="L34" s="24"/>
      <c r="M34" s="24">
        <f t="shared" si="101"/>
        <v>0.16999999999999998</v>
      </c>
      <c r="N34" s="24">
        <f t="shared" si="102"/>
        <v>2.8061500000000001</v>
      </c>
      <c r="O34" s="24">
        <f t="shared" si="102"/>
        <v>2.8061500000000001</v>
      </c>
      <c r="P34" s="24">
        <f t="shared" si="102"/>
        <v>0</v>
      </c>
      <c r="Q34" s="24">
        <f t="shared" si="103"/>
        <v>0.09</v>
      </c>
      <c r="R34" s="24">
        <v>33.85</v>
      </c>
      <c r="S34" s="24">
        <f>Q34*R34*0.5</f>
        <v>1.52325</v>
      </c>
      <c r="T34" s="24">
        <f>S34-U34</f>
        <v>1.52325</v>
      </c>
      <c r="U34" s="24"/>
      <c r="V34" s="24">
        <f t="shared" si="104"/>
        <v>0.08</v>
      </c>
      <c r="W34" s="24">
        <v>35.200000000000003</v>
      </c>
      <c r="X34" s="24">
        <f>V34*W34*0.5</f>
        <v>1.4080000000000001</v>
      </c>
      <c r="Y34" s="24">
        <f>X34-Z34</f>
        <v>1.4080000000000001</v>
      </c>
      <c r="Z34" s="24"/>
      <c r="AA34" s="24">
        <f>Q34+V34</f>
        <v>0.16999999999999998</v>
      </c>
      <c r="AB34" s="24">
        <f t="shared" si="106"/>
        <v>2.9312500000000004</v>
      </c>
      <c r="AC34" s="24">
        <f t="shared" si="106"/>
        <v>2.9312500000000004</v>
      </c>
      <c r="AD34" s="24">
        <f t="shared" si="106"/>
        <v>0</v>
      </c>
      <c r="AE34" s="24">
        <f t="shared" si="107"/>
        <v>0.09</v>
      </c>
      <c r="AF34" s="24">
        <v>35.200000000000003</v>
      </c>
      <c r="AG34" s="24">
        <f>AE34*AF34*0.5</f>
        <v>1.5840000000000001</v>
      </c>
      <c r="AH34" s="24">
        <f>AG34-AI34</f>
        <v>1.5840000000000001</v>
      </c>
      <c r="AI34" s="24"/>
      <c r="AJ34" s="24">
        <f t="shared" si="108"/>
        <v>0.08</v>
      </c>
      <c r="AK34" s="24">
        <v>36.61</v>
      </c>
      <c r="AL34" s="24">
        <f>AJ34*AK34*0.5</f>
        <v>1.4643999999999999</v>
      </c>
      <c r="AM34" s="24">
        <f>AL34-AN34</f>
        <v>1.4643999999999999</v>
      </c>
      <c r="AN34" s="24"/>
      <c r="AO34" s="24">
        <f t="shared" si="109"/>
        <v>0.16999999999999998</v>
      </c>
      <c r="AP34" s="24">
        <f t="shared" si="110"/>
        <v>3.0484</v>
      </c>
      <c r="AQ34" s="24">
        <f t="shared" si="111"/>
        <v>3.0484</v>
      </c>
      <c r="AR34" s="24">
        <f t="shared" si="112"/>
        <v>0</v>
      </c>
    </row>
    <row r="35" spans="1:44" s="15" customFormat="1" ht="43.5" hidden="1" x14ac:dyDescent="0.25">
      <c r="A35" s="22" t="s">
        <v>80</v>
      </c>
      <c r="B35" s="38" t="s">
        <v>181</v>
      </c>
      <c r="C35" s="8"/>
      <c r="D35" s="8"/>
      <c r="E35" s="8">
        <f>E36+E37+E38</f>
        <v>9.6453500000000005</v>
      </c>
      <c r="F35" s="8">
        <f t="shared" ref="F35:G35" si="119">F36+F37+F38</f>
        <v>8.8430322500000003</v>
      </c>
      <c r="G35" s="8">
        <f t="shared" si="119"/>
        <v>0.80231775000000005</v>
      </c>
      <c r="H35" s="8"/>
      <c r="I35" s="8"/>
      <c r="J35" s="8">
        <f>J36+J37+J38</f>
        <v>13.796250000000001</v>
      </c>
      <c r="K35" s="8">
        <f t="shared" ref="K35:L35" si="120">K36+K37+K38</f>
        <v>13.122993000000001</v>
      </c>
      <c r="L35" s="8">
        <f t="shared" si="120"/>
        <v>0.67325699999999999</v>
      </c>
      <c r="M35" s="8"/>
      <c r="N35" s="8">
        <f>N36+N37+N38</f>
        <v>23.441600000000001</v>
      </c>
      <c r="O35" s="8">
        <f t="shared" ref="O35:P35" si="121">O36+O37+O38</f>
        <v>21.966025250000001</v>
      </c>
      <c r="P35" s="8">
        <f t="shared" si="121"/>
        <v>1.4755747500000003</v>
      </c>
      <c r="Q35" s="8"/>
      <c r="R35" s="8"/>
      <c r="S35" s="8">
        <f>S36+S37+S38</f>
        <v>10.11725</v>
      </c>
      <c r="T35" s="8">
        <f t="shared" ref="T35:U35" si="122">T36+T37+T38</f>
        <v>9.2756787500000009</v>
      </c>
      <c r="U35" s="8">
        <f t="shared" si="122"/>
        <v>0.8415712500000001</v>
      </c>
      <c r="V35" s="8"/>
      <c r="W35" s="8"/>
      <c r="X35" s="8">
        <f>X36+X37+X38</f>
        <v>14.3475</v>
      </c>
      <c r="Y35" s="8">
        <f t="shared" ref="Y35:Z35" si="123">Y36+Y37+Y38</f>
        <v>13.647342</v>
      </c>
      <c r="Z35" s="8">
        <f t="shared" si="123"/>
        <v>0.70015800000000017</v>
      </c>
      <c r="AA35" s="8"/>
      <c r="AB35" s="8">
        <f>AB36+AB37+AB38</f>
        <v>24.464750000000002</v>
      </c>
      <c r="AC35" s="8">
        <f t="shared" ref="AC35:AD35" si="124">AC36+AC37+AC38</f>
        <v>22.923020749999999</v>
      </c>
      <c r="AD35" s="8">
        <f t="shared" si="124"/>
        <v>1.5417292500000004</v>
      </c>
      <c r="AE35" s="8"/>
      <c r="AF35" s="8"/>
      <c r="AG35" s="8">
        <f>AG36+AG37+AG38</f>
        <v>10.5215</v>
      </c>
      <c r="AH35" s="8">
        <f t="shared" ref="AH35:AI35" si="125">AH36+AH37+AH38</f>
        <v>9.6463025000000009</v>
      </c>
      <c r="AI35" s="8">
        <f t="shared" si="125"/>
        <v>0.87519750000000007</v>
      </c>
      <c r="AJ35" s="8"/>
      <c r="AK35" s="8"/>
      <c r="AL35" s="8">
        <f>AL36+AL37+AL38</f>
        <v>14.921249999999999</v>
      </c>
      <c r="AM35" s="8">
        <f t="shared" ref="AM35:AN35" si="126">AM36+AM37+AM38</f>
        <v>14.193092999999999</v>
      </c>
      <c r="AN35" s="8">
        <f t="shared" si="126"/>
        <v>0.72815700000000017</v>
      </c>
      <c r="AO35" s="8"/>
      <c r="AP35" s="8">
        <f>AP36+AP37+AP38</f>
        <v>25.442750000000004</v>
      </c>
      <c r="AQ35" s="8">
        <f t="shared" ref="AQ35:AR35" si="127">AQ36+AQ37+AQ38</f>
        <v>23.839395500000002</v>
      </c>
      <c r="AR35" s="8">
        <f t="shared" si="127"/>
        <v>1.6033545000000002</v>
      </c>
    </row>
    <row r="36" spans="1:44" ht="18.75" hidden="1" customHeight="1" x14ac:dyDescent="0.25">
      <c r="A36" s="17"/>
      <c r="B36" s="3" t="s">
        <v>13</v>
      </c>
      <c r="C36" s="24">
        <v>0.11</v>
      </c>
      <c r="D36" s="24">
        <v>39.28</v>
      </c>
      <c r="E36" s="24">
        <f>C36*D36</f>
        <v>4.3208000000000002</v>
      </c>
      <c r="F36" s="24">
        <f>E36-G36</f>
        <v>3.9613880000000004</v>
      </c>
      <c r="G36" s="24">
        <f>9.15*D36/1000</f>
        <v>0.35941200000000001</v>
      </c>
      <c r="H36" s="24">
        <v>0.15</v>
      </c>
      <c r="I36" s="24">
        <v>41.2</v>
      </c>
      <c r="J36" s="24">
        <f>H36*I36</f>
        <v>6.1800000000000006</v>
      </c>
      <c r="K36" s="24">
        <f>J36-L36</f>
        <v>5.8784160000000005</v>
      </c>
      <c r="L36" s="24">
        <f>7.32*I36/1000</f>
        <v>0.30158400000000007</v>
      </c>
      <c r="M36" s="24">
        <f t="shared" ref="M36:M38" si="128">C36+H36</f>
        <v>0.26</v>
      </c>
      <c r="N36" s="24">
        <f t="shared" ref="N36:P38" si="129">E36+J36</f>
        <v>10.500800000000002</v>
      </c>
      <c r="O36" s="24">
        <f t="shared" si="129"/>
        <v>9.8398040000000009</v>
      </c>
      <c r="P36" s="24">
        <f t="shared" si="129"/>
        <v>0.66099600000000014</v>
      </c>
      <c r="Q36" s="24">
        <f t="shared" ref="Q36:Q38" si="130">C36</f>
        <v>0.11</v>
      </c>
      <c r="R36" s="24">
        <v>41.2</v>
      </c>
      <c r="S36" s="24">
        <f>Q36*R36</f>
        <v>4.532</v>
      </c>
      <c r="T36" s="24">
        <f>S36-U36</f>
        <v>4.1550200000000004</v>
      </c>
      <c r="U36" s="24">
        <f>9.15*R36/1000</f>
        <v>0.37698000000000004</v>
      </c>
      <c r="V36" s="24">
        <f t="shared" ref="V36:V38" si="131">H36</f>
        <v>0.15</v>
      </c>
      <c r="W36" s="24">
        <v>42.85</v>
      </c>
      <c r="X36" s="24">
        <f>V36*W36</f>
        <v>6.4275000000000002</v>
      </c>
      <c r="Y36" s="24">
        <f>X36-Z36</f>
        <v>6.1138380000000003</v>
      </c>
      <c r="Z36" s="24">
        <f>7.32*W36/1000</f>
        <v>0.31366200000000005</v>
      </c>
      <c r="AA36" s="24">
        <f t="shared" ref="AA36:AA38" si="132">Q36+V36</f>
        <v>0.26</v>
      </c>
      <c r="AB36" s="24">
        <f t="shared" ref="AB36:AD38" si="133">S36+X36</f>
        <v>10.9595</v>
      </c>
      <c r="AC36" s="24">
        <f t="shared" si="133"/>
        <v>10.268858000000002</v>
      </c>
      <c r="AD36" s="24">
        <f t="shared" si="133"/>
        <v>0.69064200000000009</v>
      </c>
      <c r="AE36" s="24">
        <f t="shared" si="107"/>
        <v>0.11</v>
      </c>
      <c r="AF36" s="24">
        <v>42.85</v>
      </c>
      <c r="AG36" s="24">
        <f>AE36*AF36</f>
        <v>4.7134999999999998</v>
      </c>
      <c r="AH36" s="24">
        <f>AG36-AI36</f>
        <v>4.3214224999999997</v>
      </c>
      <c r="AI36" s="24">
        <f>9.15*AF36/1000</f>
        <v>0.39207750000000002</v>
      </c>
      <c r="AJ36" s="24">
        <f t="shared" ref="AJ36:AJ38" si="134">H36</f>
        <v>0.15</v>
      </c>
      <c r="AK36" s="24">
        <v>44.56</v>
      </c>
      <c r="AL36" s="24">
        <f>AJ36*AK36</f>
        <v>6.6840000000000002</v>
      </c>
      <c r="AM36" s="24">
        <f>AL36-AN36</f>
        <v>6.3578207999999998</v>
      </c>
      <c r="AN36" s="24">
        <f>7.32*AK36/1000</f>
        <v>0.32617920000000006</v>
      </c>
      <c r="AO36" s="24">
        <f t="shared" ref="AO36:AO38" si="135">AE36+AJ36</f>
        <v>0.26</v>
      </c>
      <c r="AP36" s="24">
        <f t="shared" ref="AP36:AP38" si="136">AG36+AL36</f>
        <v>11.397500000000001</v>
      </c>
      <c r="AQ36" s="24">
        <f t="shared" ref="AQ36:AQ38" si="137">AH36+AM36</f>
        <v>10.6792433</v>
      </c>
      <c r="AR36" s="24">
        <f t="shared" ref="AR36:AR38" si="138">AI36+AN36</f>
        <v>0.71825670000000008</v>
      </c>
    </row>
    <row r="37" spans="1:44" ht="18" hidden="1" customHeight="1" x14ac:dyDescent="0.25">
      <c r="A37" s="17"/>
      <c r="B37" s="3" t="s">
        <v>14</v>
      </c>
      <c r="C37" s="24">
        <v>0.11</v>
      </c>
      <c r="D37" s="24">
        <v>32.270000000000003</v>
      </c>
      <c r="E37" s="24">
        <f t="shared" ref="E37" si="139">C37*D37</f>
        <v>3.5497000000000005</v>
      </c>
      <c r="F37" s="24">
        <f>E37-G37</f>
        <v>3.2544295000000005</v>
      </c>
      <c r="G37" s="24">
        <f t="shared" ref="G37" si="140">9.15*D37/1000</f>
        <v>0.29527050000000005</v>
      </c>
      <c r="H37" s="24">
        <v>0.15</v>
      </c>
      <c r="I37" s="24">
        <v>33.85</v>
      </c>
      <c r="J37" s="24">
        <f t="shared" ref="J37" si="141">H37*I37</f>
        <v>5.0774999999999997</v>
      </c>
      <c r="K37" s="24">
        <f>J37-L37</f>
        <v>4.8297179999999997</v>
      </c>
      <c r="L37" s="24">
        <f t="shared" ref="L37" si="142">7.32*I37/1000</f>
        <v>0.247782</v>
      </c>
      <c r="M37" s="24">
        <f t="shared" si="128"/>
        <v>0.26</v>
      </c>
      <c r="N37" s="24">
        <f t="shared" si="129"/>
        <v>8.6272000000000002</v>
      </c>
      <c r="O37" s="24">
        <f t="shared" si="129"/>
        <v>8.0841475000000003</v>
      </c>
      <c r="P37" s="24">
        <f t="shared" si="129"/>
        <v>0.54305250000000005</v>
      </c>
      <c r="Q37" s="24">
        <f t="shared" si="130"/>
        <v>0.11</v>
      </c>
      <c r="R37" s="24">
        <v>33.85</v>
      </c>
      <c r="S37" s="24">
        <f t="shared" ref="S37" si="143">Q37*R37</f>
        <v>3.7235</v>
      </c>
      <c r="T37" s="24">
        <f>S37-U37</f>
        <v>3.4137724999999999</v>
      </c>
      <c r="U37" s="24">
        <f t="shared" ref="U37" si="144">9.15*R37/1000</f>
        <v>0.30972750000000004</v>
      </c>
      <c r="V37" s="24">
        <f t="shared" si="131"/>
        <v>0.15</v>
      </c>
      <c r="W37" s="24">
        <v>35.200000000000003</v>
      </c>
      <c r="X37" s="24">
        <f t="shared" ref="X37" si="145">V37*W37</f>
        <v>5.28</v>
      </c>
      <c r="Y37" s="24">
        <f>X37-Z37</f>
        <v>5.0223360000000001</v>
      </c>
      <c r="Z37" s="24">
        <f t="shared" ref="Z37" si="146">7.32*W37/1000</f>
        <v>0.25766400000000006</v>
      </c>
      <c r="AA37" s="24">
        <f t="shared" si="132"/>
        <v>0.26</v>
      </c>
      <c r="AB37" s="24">
        <f t="shared" si="133"/>
        <v>9.0035000000000007</v>
      </c>
      <c r="AC37" s="24">
        <f t="shared" si="133"/>
        <v>8.4361084999999996</v>
      </c>
      <c r="AD37" s="24">
        <f t="shared" si="133"/>
        <v>0.56739150000000005</v>
      </c>
      <c r="AE37" s="24">
        <f t="shared" si="107"/>
        <v>0.11</v>
      </c>
      <c r="AF37" s="24">
        <v>35.200000000000003</v>
      </c>
      <c r="AG37" s="24">
        <f t="shared" ref="AG37" si="147">AE37*AF37</f>
        <v>3.8720000000000003</v>
      </c>
      <c r="AH37" s="24">
        <f>AG37-AI37</f>
        <v>3.5499200000000002</v>
      </c>
      <c r="AI37" s="24">
        <f t="shared" ref="AI37" si="148">9.15*AF37/1000</f>
        <v>0.32208000000000003</v>
      </c>
      <c r="AJ37" s="24">
        <f t="shared" si="134"/>
        <v>0.15</v>
      </c>
      <c r="AK37" s="24">
        <v>36.61</v>
      </c>
      <c r="AL37" s="24">
        <f t="shared" ref="AL37" si="149">AJ37*AK37</f>
        <v>5.4914999999999994</v>
      </c>
      <c r="AM37" s="24">
        <f>AL37-AN37</f>
        <v>5.2235147999999993</v>
      </c>
      <c r="AN37" s="24">
        <f t="shared" ref="AN37" si="150">7.32*AK37/1000</f>
        <v>0.26798520000000003</v>
      </c>
      <c r="AO37" s="24">
        <f t="shared" si="135"/>
        <v>0.26</v>
      </c>
      <c r="AP37" s="24">
        <f t="shared" si="136"/>
        <v>9.3635000000000002</v>
      </c>
      <c r="AQ37" s="24">
        <f t="shared" si="137"/>
        <v>8.7734348000000004</v>
      </c>
      <c r="AR37" s="24">
        <f t="shared" si="138"/>
        <v>0.59006520000000007</v>
      </c>
    </row>
    <row r="38" spans="1:44" ht="30" hidden="1" customHeight="1" x14ac:dyDescent="0.25">
      <c r="A38" s="17"/>
      <c r="B38" s="3" t="s">
        <v>156</v>
      </c>
      <c r="C38" s="24">
        <v>0.11</v>
      </c>
      <c r="D38" s="24">
        <v>32.270000000000003</v>
      </c>
      <c r="E38" s="24">
        <f>C38*D38*0.5</f>
        <v>1.7748500000000003</v>
      </c>
      <c r="F38" s="24">
        <f>E38-G38</f>
        <v>1.6272147500000003</v>
      </c>
      <c r="G38" s="24">
        <f>9.15*D38/1000*0.5</f>
        <v>0.14763525000000002</v>
      </c>
      <c r="H38" s="24">
        <v>0.15</v>
      </c>
      <c r="I38" s="24">
        <v>33.85</v>
      </c>
      <c r="J38" s="24">
        <f>H38*I38*0.5</f>
        <v>2.5387499999999998</v>
      </c>
      <c r="K38" s="24">
        <f>J38-L38</f>
        <v>2.4148589999999999</v>
      </c>
      <c r="L38" s="24">
        <f>7.32*I38/1000*0.5</f>
        <v>0.123891</v>
      </c>
      <c r="M38" s="24">
        <f t="shared" si="128"/>
        <v>0.26</v>
      </c>
      <c r="N38" s="24">
        <f t="shared" si="129"/>
        <v>4.3136000000000001</v>
      </c>
      <c r="O38" s="24">
        <f t="shared" si="129"/>
        <v>4.0420737500000001</v>
      </c>
      <c r="P38" s="24">
        <f t="shared" si="129"/>
        <v>0.27152625000000002</v>
      </c>
      <c r="Q38" s="24">
        <f t="shared" si="130"/>
        <v>0.11</v>
      </c>
      <c r="R38" s="24">
        <v>33.85</v>
      </c>
      <c r="S38" s="24">
        <f>Q38*R38*0.5</f>
        <v>1.86175</v>
      </c>
      <c r="T38" s="24">
        <f>S38-U38</f>
        <v>1.7068862499999999</v>
      </c>
      <c r="U38" s="24">
        <f>9.15*R38/1000*0.5</f>
        <v>0.15486375000000002</v>
      </c>
      <c r="V38" s="24">
        <f t="shared" si="131"/>
        <v>0.15</v>
      </c>
      <c r="W38" s="24">
        <v>35.200000000000003</v>
      </c>
      <c r="X38" s="24">
        <f>V38*W38*0.5</f>
        <v>2.64</v>
      </c>
      <c r="Y38" s="24">
        <f>X38-Z38</f>
        <v>2.5111680000000001</v>
      </c>
      <c r="Z38" s="24">
        <f>7.32*W38/1000*0.5</f>
        <v>0.12883200000000003</v>
      </c>
      <c r="AA38" s="24">
        <f t="shared" si="132"/>
        <v>0.26</v>
      </c>
      <c r="AB38" s="24">
        <f t="shared" si="133"/>
        <v>4.5017500000000004</v>
      </c>
      <c r="AC38" s="24">
        <f t="shared" si="133"/>
        <v>4.2180542499999998</v>
      </c>
      <c r="AD38" s="24">
        <f t="shared" si="133"/>
        <v>0.28369575000000002</v>
      </c>
      <c r="AE38" s="24">
        <f t="shared" si="107"/>
        <v>0.11</v>
      </c>
      <c r="AF38" s="24">
        <v>35.200000000000003</v>
      </c>
      <c r="AG38" s="24">
        <f>AE38*AF38*0.5</f>
        <v>1.9360000000000002</v>
      </c>
      <c r="AH38" s="24">
        <f>AG38-AI38</f>
        <v>1.7749600000000001</v>
      </c>
      <c r="AI38" s="24">
        <f>9.15*AF38/1000*0.5</f>
        <v>0.16104000000000002</v>
      </c>
      <c r="AJ38" s="24">
        <f t="shared" si="134"/>
        <v>0.15</v>
      </c>
      <c r="AK38" s="24">
        <v>36.61</v>
      </c>
      <c r="AL38" s="24">
        <f>AJ38*AK38*0.5</f>
        <v>2.7457499999999997</v>
      </c>
      <c r="AM38" s="24">
        <f>AL38-AN38</f>
        <v>2.6117573999999997</v>
      </c>
      <c r="AN38" s="24">
        <f>7.32*AK38/1000*0.5</f>
        <v>0.13399260000000002</v>
      </c>
      <c r="AO38" s="24">
        <f t="shared" si="135"/>
        <v>0.26</v>
      </c>
      <c r="AP38" s="24">
        <f t="shared" si="136"/>
        <v>4.6817500000000001</v>
      </c>
      <c r="AQ38" s="24">
        <f t="shared" si="137"/>
        <v>4.3867174000000002</v>
      </c>
      <c r="AR38" s="24">
        <f t="shared" si="138"/>
        <v>0.29503260000000003</v>
      </c>
    </row>
    <row r="39" spans="1:44" s="15" customFormat="1" ht="31.5" hidden="1" x14ac:dyDescent="0.25">
      <c r="A39" s="22" t="s">
        <v>81</v>
      </c>
      <c r="B39" s="10" t="s">
        <v>182</v>
      </c>
      <c r="C39" s="8"/>
      <c r="D39" s="8"/>
      <c r="E39" s="8">
        <f>E40+E41+E42</f>
        <v>3.5074000000000001</v>
      </c>
      <c r="F39" s="8">
        <f t="shared" ref="F39:G39" si="151">F40+F41+F42</f>
        <v>3.5074000000000001</v>
      </c>
      <c r="G39" s="8">
        <f t="shared" si="151"/>
        <v>0</v>
      </c>
      <c r="H39" s="8"/>
      <c r="I39" s="8"/>
      <c r="J39" s="8">
        <f>J40+J41+J42</f>
        <v>6.4382500000000009</v>
      </c>
      <c r="K39" s="8">
        <f t="shared" ref="K39:L39" si="152">K40+K41+K42</f>
        <v>6.4382500000000009</v>
      </c>
      <c r="L39" s="8">
        <f t="shared" si="152"/>
        <v>0</v>
      </c>
      <c r="M39" s="8"/>
      <c r="N39" s="8">
        <f>N40+N41+N42</f>
        <v>9.9456500000000005</v>
      </c>
      <c r="O39" s="8">
        <f t="shared" ref="O39:P39" si="153">O40+O41+O42</f>
        <v>9.9456500000000005</v>
      </c>
      <c r="P39" s="8">
        <f t="shared" si="153"/>
        <v>0</v>
      </c>
      <c r="Q39" s="8"/>
      <c r="R39" s="8"/>
      <c r="S39" s="8">
        <f>S40+S41+S42</f>
        <v>3.6790000000000003</v>
      </c>
      <c r="T39" s="8">
        <f t="shared" ref="T39:U39" si="154">T40+T41+T42</f>
        <v>3.6790000000000003</v>
      </c>
      <c r="U39" s="8">
        <f t="shared" si="154"/>
        <v>0</v>
      </c>
      <c r="V39" s="8"/>
      <c r="W39" s="8"/>
      <c r="X39" s="8">
        <f>X40+X41+X42</f>
        <v>6.6955000000000009</v>
      </c>
      <c r="Y39" s="8">
        <f t="shared" ref="Y39:Z39" si="155">Y40+Y41+Y42</f>
        <v>6.6955000000000009</v>
      </c>
      <c r="Z39" s="8">
        <f t="shared" si="155"/>
        <v>0</v>
      </c>
      <c r="AA39" s="8"/>
      <c r="AB39" s="8">
        <f>AB40+AB41+AB42</f>
        <v>10.374500000000003</v>
      </c>
      <c r="AC39" s="8">
        <f t="shared" ref="AC39:AD39" si="156">AC40+AC41+AC42</f>
        <v>10.374500000000003</v>
      </c>
      <c r="AD39" s="8">
        <f t="shared" si="156"/>
        <v>0</v>
      </c>
      <c r="AE39" s="8"/>
      <c r="AF39" s="8"/>
      <c r="AG39" s="8">
        <f>AG40+AG41+AG42</f>
        <v>3.8260000000000005</v>
      </c>
      <c r="AH39" s="8">
        <f t="shared" ref="AH39:AI39" si="157">AH40+AH41+AH42</f>
        <v>3.8260000000000005</v>
      </c>
      <c r="AI39" s="8">
        <f t="shared" si="157"/>
        <v>0</v>
      </c>
      <c r="AJ39" s="8"/>
      <c r="AK39" s="8"/>
      <c r="AL39" s="8">
        <f>AL40+AL41+AL42</f>
        <v>6.9632500000000004</v>
      </c>
      <c r="AM39" s="8">
        <f t="shared" ref="AM39:AN39" si="158">AM40+AM41+AM42</f>
        <v>6.9632500000000004</v>
      </c>
      <c r="AN39" s="8">
        <f t="shared" si="158"/>
        <v>0</v>
      </c>
      <c r="AO39" s="8"/>
      <c r="AP39" s="8">
        <f>AP40+AP41+AP42</f>
        <v>10.789250000000003</v>
      </c>
      <c r="AQ39" s="8">
        <f t="shared" ref="AQ39:AR39" si="159">AQ40+AQ41+AQ42</f>
        <v>10.789250000000003</v>
      </c>
      <c r="AR39" s="8">
        <f t="shared" si="159"/>
        <v>0</v>
      </c>
    </row>
    <row r="40" spans="1:44" hidden="1" x14ac:dyDescent="0.25">
      <c r="A40" s="17"/>
      <c r="B40" s="3" t="s">
        <v>13</v>
      </c>
      <c r="C40" s="24">
        <v>0.04</v>
      </c>
      <c r="D40" s="24">
        <v>39.28</v>
      </c>
      <c r="E40" s="24">
        <f>C40*D40</f>
        <v>1.5712000000000002</v>
      </c>
      <c r="F40" s="24">
        <f>E40-G40</f>
        <v>1.5712000000000002</v>
      </c>
      <c r="G40" s="24"/>
      <c r="H40" s="24">
        <v>7.0000000000000007E-2</v>
      </c>
      <c r="I40" s="24">
        <v>41.2</v>
      </c>
      <c r="J40" s="24">
        <f>H40*I40</f>
        <v>2.8840000000000003</v>
      </c>
      <c r="K40" s="24">
        <f>J40-L40</f>
        <v>2.8840000000000003</v>
      </c>
      <c r="L40" s="24"/>
      <c r="M40" s="24">
        <f t="shared" ref="M40:M42" si="160">C40+H40</f>
        <v>0.11000000000000001</v>
      </c>
      <c r="N40" s="24">
        <f t="shared" ref="N40:P42" si="161">E40+J40</f>
        <v>4.4552000000000005</v>
      </c>
      <c r="O40" s="24">
        <f t="shared" si="161"/>
        <v>4.4552000000000005</v>
      </c>
      <c r="P40" s="24">
        <f t="shared" si="161"/>
        <v>0</v>
      </c>
      <c r="Q40" s="24">
        <f t="shared" ref="Q40:Q42" si="162">C40</f>
        <v>0.04</v>
      </c>
      <c r="R40" s="24">
        <v>41.2</v>
      </c>
      <c r="S40" s="24">
        <f>Q40*R40</f>
        <v>1.6480000000000001</v>
      </c>
      <c r="T40" s="24">
        <f>S40-U40</f>
        <v>1.6480000000000001</v>
      </c>
      <c r="U40" s="24"/>
      <c r="V40" s="24">
        <f t="shared" ref="V40:V42" si="163">H40</f>
        <v>7.0000000000000007E-2</v>
      </c>
      <c r="W40" s="24">
        <v>42.85</v>
      </c>
      <c r="X40" s="24">
        <f>V40*W40</f>
        <v>2.9995000000000003</v>
      </c>
      <c r="Y40" s="24">
        <f>X40-Z40</f>
        <v>2.9995000000000003</v>
      </c>
      <c r="Z40" s="24"/>
      <c r="AA40" s="24">
        <f t="shared" ref="AA40:AA42" si="164">Q40+V40</f>
        <v>0.11000000000000001</v>
      </c>
      <c r="AB40" s="24">
        <f t="shared" ref="AB40:AD42" si="165">S40+X40</f>
        <v>4.6475000000000009</v>
      </c>
      <c r="AC40" s="24">
        <f t="shared" si="165"/>
        <v>4.6475000000000009</v>
      </c>
      <c r="AD40" s="24">
        <f t="shared" si="165"/>
        <v>0</v>
      </c>
      <c r="AE40" s="24">
        <f t="shared" si="107"/>
        <v>0.04</v>
      </c>
      <c r="AF40" s="24">
        <v>42.85</v>
      </c>
      <c r="AG40" s="24">
        <f>AE40*AF40</f>
        <v>1.7140000000000002</v>
      </c>
      <c r="AH40" s="24">
        <f>AG40-AI40</f>
        <v>1.7140000000000002</v>
      </c>
      <c r="AI40" s="24"/>
      <c r="AJ40" s="24">
        <f t="shared" ref="AJ40:AJ42" si="166">H40</f>
        <v>7.0000000000000007E-2</v>
      </c>
      <c r="AK40" s="24">
        <v>44.56</v>
      </c>
      <c r="AL40" s="24">
        <f>AJ40*AK40</f>
        <v>3.1192000000000006</v>
      </c>
      <c r="AM40" s="24">
        <f>AL40-AN40</f>
        <v>3.1192000000000006</v>
      </c>
      <c r="AN40" s="24"/>
      <c r="AO40" s="24">
        <f t="shared" ref="AO40:AO42" si="167">AE40+AJ40</f>
        <v>0.11000000000000001</v>
      </c>
      <c r="AP40" s="24">
        <f t="shared" ref="AP40:AP42" si="168">AG40+AL40</f>
        <v>4.8332000000000006</v>
      </c>
      <c r="AQ40" s="24">
        <f t="shared" ref="AQ40:AQ42" si="169">AH40+AM40</f>
        <v>4.8332000000000006</v>
      </c>
      <c r="AR40" s="24">
        <f t="shared" ref="AR40:AR42" si="170">AI40+AN40</f>
        <v>0</v>
      </c>
    </row>
    <row r="41" spans="1:44" hidden="1" x14ac:dyDescent="0.25">
      <c r="A41" s="17"/>
      <c r="B41" s="3" t="s">
        <v>14</v>
      </c>
      <c r="C41" s="24">
        <v>0.04</v>
      </c>
      <c r="D41" s="24">
        <v>32.270000000000003</v>
      </c>
      <c r="E41" s="24">
        <f t="shared" ref="E41" si="171">C41*D41</f>
        <v>1.2908000000000002</v>
      </c>
      <c r="F41" s="24">
        <f>E41-G41</f>
        <v>1.2908000000000002</v>
      </c>
      <c r="G41" s="24"/>
      <c r="H41" s="24">
        <v>7.0000000000000007E-2</v>
      </c>
      <c r="I41" s="24">
        <v>33.85</v>
      </c>
      <c r="J41" s="24">
        <f t="shared" ref="J41" si="172">H41*I41</f>
        <v>2.3695000000000004</v>
      </c>
      <c r="K41" s="24">
        <f>J41-L41</f>
        <v>2.3695000000000004</v>
      </c>
      <c r="L41" s="24"/>
      <c r="M41" s="24">
        <f t="shared" si="160"/>
        <v>0.11000000000000001</v>
      </c>
      <c r="N41" s="24">
        <f t="shared" si="161"/>
        <v>3.6603000000000003</v>
      </c>
      <c r="O41" s="24">
        <f t="shared" si="161"/>
        <v>3.6603000000000003</v>
      </c>
      <c r="P41" s="24">
        <f t="shared" si="161"/>
        <v>0</v>
      </c>
      <c r="Q41" s="24">
        <f t="shared" si="162"/>
        <v>0.04</v>
      </c>
      <c r="R41" s="24">
        <v>33.85</v>
      </c>
      <c r="S41" s="24">
        <f t="shared" ref="S41" si="173">Q41*R41</f>
        <v>1.3540000000000001</v>
      </c>
      <c r="T41" s="24">
        <f>S41-U41</f>
        <v>1.3540000000000001</v>
      </c>
      <c r="U41" s="24"/>
      <c r="V41" s="24">
        <f t="shared" si="163"/>
        <v>7.0000000000000007E-2</v>
      </c>
      <c r="W41" s="24">
        <v>35.200000000000003</v>
      </c>
      <c r="X41" s="24">
        <f>V41*W41</f>
        <v>2.4640000000000004</v>
      </c>
      <c r="Y41" s="24">
        <f>X41-Z41</f>
        <v>2.4640000000000004</v>
      </c>
      <c r="Z41" s="24"/>
      <c r="AA41" s="24">
        <f t="shared" si="164"/>
        <v>0.11000000000000001</v>
      </c>
      <c r="AB41" s="24">
        <f t="shared" si="165"/>
        <v>3.8180000000000005</v>
      </c>
      <c r="AC41" s="24">
        <f t="shared" si="165"/>
        <v>3.8180000000000005</v>
      </c>
      <c r="AD41" s="24">
        <f t="shared" si="165"/>
        <v>0</v>
      </c>
      <c r="AE41" s="24">
        <f t="shared" si="107"/>
        <v>0.04</v>
      </c>
      <c r="AF41" s="24">
        <v>35.200000000000003</v>
      </c>
      <c r="AG41" s="24">
        <f t="shared" ref="AG41" si="174">AE41*AF41</f>
        <v>1.4080000000000001</v>
      </c>
      <c r="AH41" s="24">
        <f>AG41-AI41</f>
        <v>1.4080000000000001</v>
      </c>
      <c r="AI41" s="24"/>
      <c r="AJ41" s="24">
        <f t="shared" si="166"/>
        <v>7.0000000000000007E-2</v>
      </c>
      <c r="AK41" s="24">
        <v>36.61</v>
      </c>
      <c r="AL41" s="24">
        <f>AJ41*AK41</f>
        <v>2.5627000000000004</v>
      </c>
      <c r="AM41" s="24">
        <f>AL41-AN41</f>
        <v>2.5627000000000004</v>
      </c>
      <c r="AN41" s="24"/>
      <c r="AO41" s="24">
        <f t="shared" si="167"/>
        <v>0.11000000000000001</v>
      </c>
      <c r="AP41" s="24">
        <f t="shared" si="168"/>
        <v>3.9707000000000008</v>
      </c>
      <c r="AQ41" s="24">
        <f t="shared" si="169"/>
        <v>3.9707000000000008</v>
      </c>
      <c r="AR41" s="24">
        <f t="shared" si="170"/>
        <v>0</v>
      </c>
    </row>
    <row r="42" spans="1:44" ht="31.5" hidden="1" x14ac:dyDescent="0.25">
      <c r="A42" s="17"/>
      <c r="B42" s="3" t="s">
        <v>156</v>
      </c>
      <c r="C42" s="24">
        <v>0.04</v>
      </c>
      <c r="D42" s="24">
        <v>32.270000000000003</v>
      </c>
      <c r="E42" s="24">
        <f>C42*D42*0.5</f>
        <v>0.64540000000000008</v>
      </c>
      <c r="F42" s="24">
        <f>E42-G42</f>
        <v>0.64540000000000008</v>
      </c>
      <c r="G42" s="24"/>
      <c r="H42" s="24">
        <v>7.0000000000000007E-2</v>
      </c>
      <c r="I42" s="24">
        <v>33.85</v>
      </c>
      <c r="J42" s="24">
        <f>H42*I42*0.5</f>
        <v>1.1847500000000002</v>
      </c>
      <c r="K42" s="24">
        <f>J42-L42</f>
        <v>1.1847500000000002</v>
      </c>
      <c r="L42" s="24"/>
      <c r="M42" s="24">
        <f t="shared" si="160"/>
        <v>0.11000000000000001</v>
      </c>
      <c r="N42" s="24">
        <f t="shared" si="161"/>
        <v>1.8301500000000002</v>
      </c>
      <c r="O42" s="24">
        <f t="shared" si="161"/>
        <v>1.8301500000000002</v>
      </c>
      <c r="P42" s="24">
        <f t="shared" si="161"/>
        <v>0</v>
      </c>
      <c r="Q42" s="24">
        <f t="shared" si="162"/>
        <v>0.04</v>
      </c>
      <c r="R42" s="24">
        <v>33.85</v>
      </c>
      <c r="S42" s="24">
        <f>Q42*R42*0.5</f>
        <v>0.67700000000000005</v>
      </c>
      <c r="T42" s="24">
        <f>S42-U42</f>
        <v>0.67700000000000005</v>
      </c>
      <c r="U42" s="24"/>
      <c r="V42" s="24">
        <f t="shared" si="163"/>
        <v>7.0000000000000007E-2</v>
      </c>
      <c r="W42" s="24">
        <v>35.200000000000003</v>
      </c>
      <c r="X42" s="24">
        <f>V42*W42*0.5</f>
        <v>1.2320000000000002</v>
      </c>
      <c r="Y42" s="24">
        <f>X42-Z42</f>
        <v>1.2320000000000002</v>
      </c>
      <c r="Z42" s="24"/>
      <c r="AA42" s="24">
        <f t="shared" si="164"/>
        <v>0.11000000000000001</v>
      </c>
      <c r="AB42" s="24">
        <f t="shared" si="165"/>
        <v>1.9090000000000003</v>
      </c>
      <c r="AC42" s="24">
        <f t="shared" si="165"/>
        <v>1.9090000000000003</v>
      </c>
      <c r="AD42" s="24">
        <f t="shared" si="165"/>
        <v>0</v>
      </c>
      <c r="AE42" s="24">
        <f t="shared" si="107"/>
        <v>0.04</v>
      </c>
      <c r="AF42" s="24">
        <v>35.200000000000003</v>
      </c>
      <c r="AG42" s="24">
        <f>AE42*AF42*0.5</f>
        <v>0.70400000000000007</v>
      </c>
      <c r="AH42" s="24">
        <f>AG42-AI42</f>
        <v>0.70400000000000007</v>
      </c>
      <c r="AI42" s="24"/>
      <c r="AJ42" s="24">
        <f t="shared" si="166"/>
        <v>7.0000000000000007E-2</v>
      </c>
      <c r="AK42" s="24">
        <v>36.61</v>
      </c>
      <c r="AL42" s="24">
        <f>AJ42*AK42*0.5</f>
        <v>1.2813500000000002</v>
      </c>
      <c r="AM42" s="24">
        <f>AL42-AN42</f>
        <v>1.2813500000000002</v>
      </c>
      <c r="AN42" s="24"/>
      <c r="AO42" s="24">
        <f t="shared" si="167"/>
        <v>0.11000000000000001</v>
      </c>
      <c r="AP42" s="24">
        <f t="shared" si="168"/>
        <v>1.9853500000000004</v>
      </c>
      <c r="AQ42" s="24">
        <f t="shared" si="169"/>
        <v>1.9853500000000004</v>
      </c>
      <c r="AR42" s="24">
        <f t="shared" si="170"/>
        <v>0</v>
      </c>
    </row>
    <row r="43" spans="1:44" s="15" customFormat="1" ht="47.25" hidden="1" x14ac:dyDescent="0.25">
      <c r="A43" s="22" t="s">
        <v>75</v>
      </c>
      <c r="B43" s="1" t="s">
        <v>11</v>
      </c>
      <c r="C43" s="8"/>
      <c r="D43" s="8"/>
      <c r="E43" s="8">
        <f>E44+E45+E46</f>
        <v>31.566600000000001</v>
      </c>
      <c r="F43" s="8">
        <f t="shared" ref="F43:G43" si="175">F44+F45+F46</f>
        <v>26.305500000000002</v>
      </c>
      <c r="G43" s="8">
        <f t="shared" si="175"/>
        <v>5.2611000000000008</v>
      </c>
      <c r="H43" s="8"/>
      <c r="I43" s="8"/>
      <c r="J43" s="8">
        <f>J44+J45+J46</f>
        <v>32.191249999999997</v>
      </c>
      <c r="K43" s="8">
        <f t="shared" ref="K43:L43" si="176">K44+K45+K46</f>
        <v>26.672749999999997</v>
      </c>
      <c r="L43" s="8">
        <f t="shared" si="176"/>
        <v>5.5185000000000004</v>
      </c>
      <c r="M43" s="8"/>
      <c r="N43" s="8">
        <f>N44+N45+N46</f>
        <v>63.757850000000005</v>
      </c>
      <c r="O43" s="8">
        <f t="shared" ref="O43:P43" si="177">O44+O45+O46</f>
        <v>52.978250000000003</v>
      </c>
      <c r="P43" s="8">
        <f t="shared" si="177"/>
        <v>10.779600000000002</v>
      </c>
      <c r="Q43" s="8"/>
      <c r="R43" s="8"/>
      <c r="S43" s="8">
        <f>S44+S45+S46</f>
        <v>33.111000000000004</v>
      </c>
      <c r="T43" s="8">
        <f t="shared" ref="T43:U43" si="178">T44+T45+T46</f>
        <v>27.592500000000001</v>
      </c>
      <c r="U43" s="8">
        <f t="shared" si="178"/>
        <v>5.5185000000000004</v>
      </c>
      <c r="V43" s="8"/>
      <c r="W43" s="8"/>
      <c r="X43" s="8">
        <f>X44+X45+X46</f>
        <v>33.477499999999999</v>
      </c>
      <c r="Y43" s="8">
        <f t="shared" ref="Y43:Z43" si="179">Y44+Y45+Y46</f>
        <v>27.738499999999998</v>
      </c>
      <c r="Z43" s="8">
        <f t="shared" si="179"/>
        <v>5.7389999999999999</v>
      </c>
      <c r="AA43" s="8"/>
      <c r="AB43" s="8">
        <f>AB44+AB45+AB46</f>
        <v>66.588499999999996</v>
      </c>
      <c r="AC43" s="8">
        <f>AC44+AC45+AC46</f>
        <v>55.331000000000003</v>
      </c>
      <c r="AD43" s="8">
        <f>AD44+AD45+AD46</f>
        <v>11.2575</v>
      </c>
      <c r="AE43" s="8"/>
      <c r="AF43" s="8"/>
      <c r="AG43" s="8">
        <f>AG44+AG45+AG46</f>
        <v>34.433999999999997</v>
      </c>
      <c r="AH43" s="8">
        <f t="shared" ref="AH43:AI43" si="180">AH44+AH45+AH46</f>
        <v>28.695</v>
      </c>
      <c r="AI43" s="8">
        <f t="shared" si="180"/>
        <v>5.7389999999999999</v>
      </c>
      <c r="AJ43" s="8"/>
      <c r="AK43" s="8"/>
      <c r="AL43" s="8">
        <f>AL44+AL45+AL46</f>
        <v>34.816250000000004</v>
      </c>
      <c r="AM43" s="8">
        <f t="shared" ref="AM43:AN43" si="181">AM44+AM45+AM46</f>
        <v>28.847749999999998</v>
      </c>
      <c r="AN43" s="8">
        <f t="shared" si="181"/>
        <v>5.9685000000000006</v>
      </c>
      <c r="AO43" s="8"/>
      <c r="AP43" s="8">
        <f>AP44+AP45+AP46</f>
        <v>69.250249999999994</v>
      </c>
      <c r="AQ43" s="8">
        <f>AQ44+AQ45+AQ46</f>
        <v>57.542750000000005</v>
      </c>
      <c r="AR43" s="8">
        <f>AR44+AR45+AR46</f>
        <v>11.7075</v>
      </c>
    </row>
    <row r="44" spans="1:44" hidden="1" x14ac:dyDescent="0.25">
      <c r="A44" s="17"/>
      <c r="B44" s="3" t="s">
        <v>13</v>
      </c>
      <c r="C44" s="24">
        <v>0.36</v>
      </c>
      <c r="D44" s="24">
        <v>39.28</v>
      </c>
      <c r="E44" s="24">
        <f>C44*D44</f>
        <v>14.1408</v>
      </c>
      <c r="F44" s="24">
        <f>E44-G44</f>
        <v>11.784000000000001</v>
      </c>
      <c r="G44" s="24">
        <f>60*D44/1000</f>
        <v>2.3568000000000002</v>
      </c>
      <c r="H44" s="24">
        <v>0.35</v>
      </c>
      <c r="I44" s="24">
        <v>41.2</v>
      </c>
      <c r="J44" s="24">
        <f>H44*I44</f>
        <v>14.42</v>
      </c>
      <c r="K44" s="24">
        <f>J44-L44</f>
        <v>11.948</v>
      </c>
      <c r="L44" s="24">
        <f>60*I44/1000</f>
        <v>2.472</v>
      </c>
      <c r="M44" s="24">
        <f t="shared" ref="M44:M46" si="182">C44+H44</f>
        <v>0.71</v>
      </c>
      <c r="N44" s="24">
        <f t="shared" ref="N44:P46" si="183">E44+J44</f>
        <v>28.5608</v>
      </c>
      <c r="O44" s="24">
        <f t="shared" si="183"/>
        <v>23.731999999999999</v>
      </c>
      <c r="P44" s="24">
        <f t="shared" si="183"/>
        <v>4.8288000000000002</v>
      </c>
      <c r="Q44" s="24">
        <f t="shared" ref="Q44:Q46" si="184">C44</f>
        <v>0.36</v>
      </c>
      <c r="R44" s="24">
        <v>41.2</v>
      </c>
      <c r="S44" s="24">
        <f>Q44*R44</f>
        <v>14.832000000000001</v>
      </c>
      <c r="T44" s="24">
        <f>S44-U44</f>
        <v>12.360000000000001</v>
      </c>
      <c r="U44" s="24">
        <f>60*R44/1000</f>
        <v>2.472</v>
      </c>
      <c r="V44" s="24">
        <f t="shared" ref="V44:V46" si="185">H44</f>
        <v>0.35</v>
      </c>
      <c r="W44" s="24">
        <v>42.85</v>
      </c>
      <c r="X44" s="24">
        <f>V44*W44</f>
        <v>14.997499999999999</v>
      </c>
      <c r="Y44" s="24">
        <f>X44-Z44</f>
        <v>12.426499999999999</v>
      </c>
      <c r="Z44" s="24">
        <f>60*W44/1000</f>
        <v>2.5710000000000002</v>
      </c>
      <c r="AA44" s="24">
        <f t="shared" ref="AA44:AA46" si="186">Q44+V44</f>
        <v>0.71</v>
      </c>
      <c r="AB44" s="24">
        <f t="shared" ref="AB44:AD46" si="187">S44+X44</f>
        <v>29.829499999999999</v>
      </c>
      <c r="AC44" s="24">
        <f t="shared" si="187"/>
        <v>24.7865</v>
      </c>
      <c r="AD44" s="24">
        <f t="shared" si="187"/>
        <v>5.0430000000000001</v>
      </c>
      <c r="AE44" s="24">
        <f t="shared" si="107"/>
        <v>0.36</v>
      </c>
      <c r="AF44" s="24">
        <v>42.85</v>
      </c>
      <c r="AG44" s="24">
        <f>AE44*AF44</f>
        <v>15.426</v>
      </c>
      <c r="AH44" s="24">
        <f>AG44-AI44</f>
        <v>12.855</v>
      </c>
      <c r="AI44" s="24">
        <f>60*AF44/1000</f>
        <v>2.5710000000000002</v>
      </c>
      <c r="AJ44" s="24">
        <f t="shared" ref="AJ44:AJ46" si="188">H44</f>
        <v>0.35</v>
      </c>
      <c r="AK44" s="24">
        <v>44.56</v>
      </c>
      <c r="AL44" s="24">
        <f>AJ44*AK44</f>
        <v>15.596</v>
      </c>
      <c r="AM44" s="24">
        <f>AL44-AN44</f>
        <v>12.9224</v>
      </c>
      <c r="AN44" s="24">
        <f>60*AK44/1000</f>
        <v>2.6736000000000004</v>
      </c>
      <c r="AO44" s="24">
        <f t="shared" ref="AO44:AO46" si="189">AE44+AJ44</f>
        <v>0.71</v>
      </c>
      <c r="AP44" s="24">
        <f t="shared" ref="AP44:AP46" si="190">AG44+AL44</f>
        <v>31.021999999999998</v>
      </c>
      <c r="AQ44" s="24">
        <f t="shared" ref="AQ44:AQ46" si="191">AH44+AM44</f>
        <v>25.7774</v>
      </c>
      <c r="AR44" s="24">
        <f t="shared" ref="AR44:AR46" si="192">AI44+AN44</f>
        <v>5.2446000000000002</v>
      </c>
    </row>
    <row r="45" spans="1:44" hidden="1" x14ac:dyDescent="0.25">
      <c r="A45" s="17"/>
      <c r="B45" s="3" t="s">
        <v>14</v>
      </c>
      <c r="C45" s="24">
        <v>0.36</v>
      </c>
      <c r="D45" s="24">
        <v>32.270000000000003</v>
      </c>
      <c r="E45" s="24">
        <f t="shared" ref="E45" si="193">C45*D45</f>
        <v>11.6172</v>
      </c>
      <c r="F45" s="24">
        <f>E45-G45</f>
        <v>9.6810000000000009</v>
      </c>
      <c r="G45" s="24">
        <f>60*D45/1000</f>
        <v>1.9362000000000004</v>
      </c>
      <c r="H45" s="24">
        <v>0.35</v>
      </c>
      <c r="I45" s="24">
        <v>33.85</v>
      </c>
      <c r="J45" s="24">
        <f t="shared" ref="J45" si="194">H45*I45</f>
        <v>11.8475</v>
      </c>
      <c r="K45" s="24">
        <f>J45-L45</f>
        <v>9.8164999999999996</v>
      </c>
      <c r="L45" s="24">
        <f>60*I45/1000</f>
        <v>2.0310000000000001</v>
      </c>
      <c r="M45" s="24">
        <f t="shared" si="182"/>
        <v>0.71</v>
      </c>
      <c r="N45" s="24">
        <f t="shared" si="183"/>
        <v>23.464700000000001</v>
      </c>
      <c r="O45" s="24">
        <f t="shared" si="183"/>
        <v>19.497500000000002</v>
      </c>
      <c r="P45" s="24">
        <f t="shared" si="183"/>
        <v>3.9672000000000005</v>
      </c>
      <c r="Q45" s="24">
        <f t="shared" si="184"/>
        <v>0.36</v>
      </c>
      <c r="R45" s="24">
        <v>33.85</v>
      </c>
      <c r="S45" s="24">
        <f t="shared" ref="S45" si="195">Q45*R45</f>
        <v>12.186</v>
      </c>
      <c r="T45" s="24">
        <f>S45-U45</f>
        <v>10.154999999999999</v>
      </c>
      <c r="U45" s="24">
        <f>60*R45/1000</f>
        <v>2.0310000000000001</v>
      </c>
      <c r="V45" s="24">
        <f t="shared" si="185"/>
        <v>0.35</v>
      </c>
      <c r="W45" s="24">
        <v>35.200000000000003</v>
      </c>
      <c r="X45" s="24">
        <f t="shared" ref="X45" si="196">V45*W45</f>
        <v>12.32</v>
      </c>
      <c r="Y45" s="24">
        <f>X45-Z45</f>
        <v>10.208</v>
      </c>
      <c r="Z45" s="24">
        <f>60*W45/1000</f>
        <v>2.1120000000000001</v>
      </c>
      <c r="AA45" s="24">
        <f t="shared" si="186"/>
        <v>0.71</v>
      </c>
      <c r="AB45" s="24">
        <f t="shared" si="187"/>
        <v>24.506</v>
      </c>
      <c r="AC45" s="24">
        <f t="shared" si="187"/>
        <v>20.363</v>
      </c>
      <c r="AD45" s="24">
        <f t="shared" si="187"/>
        <v>4.1430000000000007</v>
      </c>
      <c r="AE45" s="24">
        <f t="shared" si="107"/>
        <v>0.36</v>
      </c>
      <c r="AF45" s="24">
        <v>35.200000000000003</v>
      </c>
      <c r="AG45" s="24">
        <f t="shared" ref="AG45" si="197">AE45*AF45</f>
        <v>12.672000000000001</v>
      </c>
      <c r="AH45" s="24">
        <f>AG45-AI45</f>
        <v>10.56</v>
      </c>
      <c r="AI45" s="24">
        <f>60*AF45/1000</f>
        <v>2.1120000000000001</v>
      </c>
      <c r="AJ45" s="24">
        <f t="shared" si="188"/>
        <v>0.35</v>
      </c>
      <c r="AK45" s="24">
        <v>36.61</v>
      </c>
      <c r="AL45" s="24">
        <f t="shared" ref="AL45" si="198">AJ45*AK45</f>
        <v>12.813499999999999</v>
      </c>
      <c r="AM45" s="24">
        <f>AL45-AN45</f>
        <v>10.616899999999999</v>
      </c>
      <c r="AN45" s="24">
        <f>60*AK45/1000</f>
        <v>2.1966000000000001</v>
      </c>
      <c r="AO45" s="24">
        <f t="shared" si="189"/>
        <v>0.71</v>
      </c>
      <c r="AP45" s="24">
        <f t="shared" si="190"/>
        <v>25.485500000000002</v>
      </c>
      <c r="AQ45" s="24">
        <f t="shared" si="191"/>
        <v>21.1769</v>
      </c>
      <c r="AR45" s="24">
        <f t="shared" si="192"/>
        <v>4.3086000000000002</v>
      </c>
    </row>
    <row r="46" spans="1:44" ht="31.5" hidden="1" x14ac:dyDescent="0.25">
      <c r="A46" s="17"/>
      <c r="B46" s="3" t="s">
        <v>156</v>
      </c>
      <c r="C46" s="24">
        <v>0.36</v>
      </c>
      <c r="D46" s="24">
        <v>32.270000000000003</v>
      </c>
      <c r="E46" s="24">
        <f>C46*D46*0.5</f>
        <v>5.8086000000000002</v>
      </c>
      <c r="F46" s="24">
        <f>E46-G46</f>
        <v>4.8405000000000005</v>
      </c>
      <c r="G46" s="24">
        <f>60*D46*0.5/1000</f>
        <v>0.96810000000000018</v>
      </c>
      <c r="H46" s="24">
        <v>0.35</v>
      </c>
      <c r="I46" s="24">
        <v>33.85</v>
      </c>
      <c r="J46" s="24">
        <f>H46*I46*0.5</f>
        <v>5.9237500000000001</v>
      </c>
      <c r="K46" s="24">
        <f>J46-L46</f>
        <v>4.9082499999999998</v>
      </c>
      <c r="L46" s="24">
        <f>60*I46*0.5/1000</f>
        <v>1.0155000000000001</v>
      </c>
      <c r="M46" s="24">
        <f t="shared" si="182"/>
        <v>0.71</v>
      </c>
      <c r="N46" s="24">
        <f t="shared" si="183"/>
        <v>11.73235</v>
      </c>
      <c r="O46" s="24">
        <f t="shared" si="183"/>
        <v>9.7487500000000011</v>
      </c>
      <c r="P46" s="24">
        <f t="shared" si="183"/>
        <v>1.9836000000000003</v>
      </c>
      <c r="Q46" s="24">
        <f t="shared" si="184"/>
        <v>0.36</v>
      </c>
      <c r="R46" s="24">
        <v>33.85</v>
      </c>
      <c r="S46" s="24">
        <f>Q46*R46*0.5</f>
        <v>6.093</v>
      </c>
      <c r="T46" s="24">
        <f>S46-U46</f>
        <v>5.0774999999999997</v>
      </c>
      <c r="U46" s="24">
        <f>60*R46*0.5/1000</f>
        <v>1.0155000000000001</v>
      </c>
      <c r="V46" s="24">
        <f t="shared" si="185"/>
        <v>0.35</v>
      </c>
      <c r="W46" s="24">
        <v>35.200000000000003</v>
      </c>
      <c r="X46" s="24">
        <f>V46*W46*0.5</f>
        <v>6.16</v>
      </c>
      <c r="Y46" s="24">
        <f>X46-Z46</f>
        <v>5.1040000000000001</v>
      </c>
      <c r="Z46" s="24">
        <f>60*W46*0.5/1000</f>
        <v>1.056</v>
      </c>
      <c r="AA46" s="24">
        <f t="shared" si="186"/>
        <v>0.71</v>
      </c>
      <c r="AB46" s="24">
        <f t="shared" si="187"/>
        <v>12.253</v>
      </c>
      <c r="AC46" s="24">
        <f t="shared" si="187"/>
        <v>10.1815</v>
      </c>
      <c r="AD46" s="24">
        <f t="shared" si="187"/>
        <v>2.0715000000000003</v>
      </c>
      <c r="AE46" s="24">
        <f t="shared" si="107"/>
        <v>0.36</v>
      </c>
      <c r="AF46" s="24">
        <v>35.200000000000003</v>
      </c>
      <c r="AG46" s="24">
        <f>AE46*AF46*0.5</f>
        <v>6.3360000000000003</v>
      </c>
      <c r="AH46" s="24">
        <f>AG46-AI46</f>
        <v>5.28</v>
      </c>
      <c r="AI46" s="24">
        <f>60*AF46*0.5/1000</f>
        <v>1.056</v>
      </c>
      <c r="AJ46" s="24">
        <f t="shared" si="188"/>
        <v>0.35</v>
      </c>
      <c r="AK46" s="24">
        <v>36.61</v>
      </c>
      <c r="AL46" s="24">
        <f>AJ46*AK46*0.5</f>
        <v>6.4067499999999997</v>
      </c>
      <c r="AM46" s="24">
        <f>AL46-AN46</f>
        <v>5.3084499999999997</v>
      </c>
      <c r="AN46" s="24">
        <f>60*AK46*0.5/1000</f>
        <v>1.0983000000000001</v>
      </c>
      <c r="AO46" s="24">
        <f t="shared" si="189"/>
        <v>0.71</v>
      </c>
      <c r="AP46" s="24">
        <f t="shared" si="190"/>
        <v>12.742750000000001</v>
      </c>
      <c r="AQ46" s="24">
        <f t="shared" si="191"/>
        <v>10.58845</v>
      </c>
      <c r="AR46" s="24">
        <f t="shared" si="192"/>
        <v>2.1543000000000001</v>
      </c>
    </row>
    <row r="47" spans="1:44" s="15" customFormat="1" ht="31.5" x14ac:dyDescent="0.25">
      <c r="A47" s="22" t="s">
        <v>76</v>
      </c>
      <c r="B47" s="20" t="s">
        <v>183</v>
      </c>
      <c r="C47" s="8"/>
      <c r="D47" s="8"/>
      <c r="E47" s="8">
        <f>E48+E49+E50</f>
        <v>45.338532049999998</v>
      </c>
      <c r="F47" s="8">
        <f t="shared" ref="F47:G47" si="199">F48+F49+F50</f>
        <v>45.338532049999998</v>
      </c>
      <c r="G47" s="8">
        <f t="shared" si="199"/>
        <v>0</v>
      </c>
      <c r="H47" s="8"/>
      <c r="I47" s="8"/>
      <c r="J47" s="8">
        <f>J48+J49+J50</f>
        <v>43.343436999999994</v>
      </c>
      <c r="K47" s="8">
        <f>K48+K49+K50</f>
        <v>43.343436999999994</v>
      </c>
      <c r="L47" s="8">
        <f>L48+L49+L50</f>
        <v>0</v>
      </c>
      <c r="M47" s="8"/>
      <c r="N47" s="8">
        <f>N48+N49+N50</f>
        <v>88.681969049999992</v>
      </c>
      <c r="O47" s="8">
        <f t="shared" ref="O47:P47" si="200">O48+O49+O50</f>
        <v>88.681969049999992</v>
      </c>
      <c r="P47" s="8">
        <f t="shared" si="200"/>
        <v>0</v>
      </c>
      <c r="Q47" s="8"/>
      <c r="R47" s="8"/>
      <c r="S47" s="8">
        <f>S48+S49+S50</f>
        <v>48.782838499999997</v>
      </c>
      <c r="T47" s="8">
        <f t="shared" ref="T47:U47" si="201">T48+T49+T50</f>
        <v>48.782838499999997</v>
      </c>
      <c r="U47" s="8">
        <f t="shared" si="201"/>
        <v>0</v>
      </c>
      <c r="V47" s="8"/>
      <c r="W47" s="8"/>
      <c r="X47" s="8">
        <f>X48+X49+X50</f>
        <v>45.075477999999997</v>
      </c>
      <c r="Y47" s="8">
        <f t="shared" ref="Y47:Z47" si="202">Y48+Y49+Y50</f>
        <v>45.075477999999997</v>
      </c>
      <c r="Z47" s="8">
        <f t="shared" si="202"/>
        <v>0</v>
      </c>
      <c r="AA47" s="8"/>
      <c r="AB47" s="8">
        <f>AB48+AB49+AB50</f>
        <v>93.858316499999987</v>
      </c>
      <c r="AC47" s="8">
        <f t="shared" ref="AC47:AD47" si="203">AC48+AC49+AC50</f>
        <v>93.858316499999987</v>
      </c>
      <c r="AD47" s="8">
        <f t="shared" si="203"/>
        <v>0</v>
      </c>
      <c r="AE47" s="8"/>
      <c r="AF47" s="8"/>
      <c r="AG47" s="8">
        <f>AG48+AG49+AG50</f>
        <v>50.732219000000001</v>
      </c>
      <c r="AH47" s="8">
        <f t="shared" ref="AH47:AI47" si="204">AH48+AH49+AH50</f>
        <v>50.732219000000001</v>
      </c>
      <c r="AI47" s="8">
        <f t="shared" si="204"/>
        <v>0</v>
      </c>
      <c r="AJ47" s="8"/>
      <c r="AK47" s="8"/>
      <c r="AL47" s="8">
        <f>AL48+AL49+AL50</f>
        <v>46.877937000000003</v>
      </c>
      <c r="AM47" s="8">
        <f t="shared" ref="AM47:AN47" si="205">AM48+AM49+AM50</f>
        <v>46.877937000000003</v>
      </c>
      <c r="AN47" s="8">
        <f t="shared" si="205"/>
        <v>0</v>
      </c>
      <c r="AO47" s="8"/>
      <c r="AP47" s="8">
        <f>AP48+AP49+AP50</f>
        <v>97.610156000000003</v>
      </c>
      <c r="AQ47" s="8">
        <f t="shared" ref="AQ47:AR47" si="206">AQ48+AQ49+AQ50</f>
        <v>97.610156000000003</v>
      </c>
      <c r="AR47" s="8">
        <f t="shared" si="206"/>
        <v>0</v>
      </c>
    </row>
    <row r="48" spans="1:44" x14ac:dyDescent="0.25">
      <c r="A48" s="17"/>
      <c r="B48" s="3" t="s">
        <v>13</v>
      </c>
      <c r="C48" s="24">
        <f>C52+C56</f>
        <v>0.52193000000000001</v>
      </c>
      <c r="D48" s="24">
        <f>E48/C48</f>
        <v>39.050467304044602</v>
      </c>
      <c r="E48" s="24">
        <f t="shared" ref="E48:AD48" si="207">E52+E56</f>
        <v>20.3816104</v>
      </c>
      <c r="F48" s="24">
        <f t="shared" si="207"/>
        <v>20.3816104</v>
      </c>
      <c r="G48" s="24">
        <f t="shared" si="207"/>
        <v>0</v>
      </c>
      <c r="H48" s="24">
        <f>H52+H56</f>
        <v>0.47611999999999999</v>
      </c>
      <c r="I48" s="24">
        <f>J48/H48</f>
        <v>40.936200957741747</v>
      </c>
      <c r="J48" s="24">
        <f t="shared" si="207"/>
        <v>19.490544</v>
      </c>
      <c r="K48" s="24">
        <f t="shared" si="207"/>
        <v>19.490544</v>
      </c>
      <c r="L48" s="24">
        <f t="shared" si="207"/>
        <v>0</v>
      </c>
      <c r="M48" s="24">
        <f>M52+M56</f>
        <v>0.99804999999999999</v>
      </c>
      <c r="N48" s="24">
        <f t="shared" si="207"/>
        <v>39.872154399999999</v>
      </c>
      <c r="O48" s="24">
        <f t="shared" si="207"/>
        <v>39.872154399999999</v>
      </c>
      <c r="P48" s="24">
        <f t="shared" si="207"/>
        <v>0</v>
      </c>
      <c r="Q48" s="24">
        <f>Q52+Q56</f>
        <v>0.53525999999999996</v>
      </c>
      <c r="R48" s="24">
        <f>S48/Q48</f>
        <v>40.965347681500575</v>
      </c>
      <c r="S48" s="24">
        <f t="shared" si="207"/>
        <v>21.927111999999997</v>
      </c>
      <c r="T48" s="24">
        <f t="shared" si="207"/>
        <v>21.927111999999997</v>
      </c>
      <c r="U48" s="24">
        <f t="shared" si="207"/>
        <v>0</v>
      </c>
      <c r="V48" s="24">
        <f>V52+V56</f>
        <v>0.47611999999999999</v>
      </c>
      <c r="W48" s="24">
        <f>X48/V48</f>
        <v>42.57569940351172</v>
      </c>
      <c r="X48" s="24">
        <f t="shared" si="207"/>
        <v>20.271142000000001</v>
      </c>
      <c r="Y48" s="24">
        <f t="shared" si="207"/>
        <v>20.271142000000001</v>
      </c>
      <c r="Z48" s="24">
        <f t="shared" si="207"/>
        <v>0</v>
      </c>
      <c r="AA48" s="24">
        <f t="shared" ref="AA48:AA50" si="208">Q48+V48</f>
        <v>1.0113799999999999</v>
      </c>
      <c r="AB48" s="24">
        <f t="shared" si="207"/>
        <v>42.198253999999999</v>
      </c>
      <c r="AC48" s="24">
        <f t="shared" si="207"/>
        <v>42.198253999999999</v>
      </c>
      <c r="AD48" s="24">
        <f t="shared" si="207"/>
        <v>0</v>
      </c>
      <c r="AE48" s="24">
        <f>AE52+AE56</f>
        <v>0.53525999999999996</v>
      </c>
      <c r="AF48" s="24">
        <f>AG48/AE48</f>
        <v>42.606006426783253</v>
      </c>
      <c r="AG48" s="24">
        <f t="shared" ref="AG48:AI48" si="209">AG52+AG56</f>
        <v>22.805291</v>
      </c>
      <c r="AH48" s="24">
        <f t="shared" si="209"/>
        <v>22.805291</v>
      </c>
      <c r="AI48" s="24">
        <f t="shared" si="209"/>
        <v>0</v>
      </c>
      <c r="AJ48" s="24">
        <f>AJ52+AJ56</f>
        <v>0.47611999999999999</v>
      </c>
      <c r="AK48" s="24">
        <f>AL48/AJ48</f>
        <v>44.274777787112498</v>
      </c>
      <c r="AL48" s="24">
        <f t="shared" ref="AL48:AN48" si="210">AL52+AL56</f>
        <v>21.0801072</v>
      </c>
      <c r="AM48" s="24">
        <f t="shared" si="210"/>
        <v>21.0801072</v>
      </c>
      <c r="AN48" s="24">
        <f t="shared" si="210"/>
        <v>0</v>
      </c>
      <c r="AO48" s="24">
        <f t="shared" ref="AO48:AO50" si="211">AE48+AJ48</f>
        <v>1.0113799999999999</v>
      </c>
      <c r="AP48" s="24">
        <f t="shared" ref="AP48:AR48" si="212">AP52+AP56</f>
        <v>43.885398199999997</v>
      </c>
      <c r="AQ48" s="24">
        <f t="shared" si="212"/>
        <v>43.885398199999997</v>
      </c>
      <c r="AR48" s="24">
        <f t="shared" si="212"/>
        <v>0</v>
      </c>
    </row>
    <row r="49" spans="1:44" x14ac:dyDescent="0.25">
      <c r="A49" s="17"/>
      <c r="B49" s="3" t="s">
        <v>14</v>
      </c>
      <c r="C49" s="24">
        <f>C53+C57</f>
        <v>0.52193000000000001</v>
      </c>
      <c r="D49" s="24">
        <f>E49/C49</f>
        <v>32.299889065583514</v>
      </c>
      <c r="E49" s="24">
        <f t="shared" ref="E49:AD49" si="213">E53+E57</f>
        <v>16.858281100000003</v>
      </c>
      <c r="F49" s="24">
        <f t="shared" si="213"/>
        <v>16.858281100000003</v>
      </c>
      <c r="G49" s="24">
        <f t="shared" si="213"/>
        <v>0</v>
      </c>
      <c r="H49" s="24">
        <f>H53+H57</f>
        <v>0.47611999999999999</v>
      </c>
      <c r="I49" s="24">
        <f>J49/H49</f>
        <v>33.884445097874483</v>
      </c>
      <c r="J49" s="24">
        <f t="shared" si="213"/>
        <v>16.133061999999999</v>
      </c>
      <c r="K49" s="24">
        <f t="shared" si="213"/>
        <v>16.133061999999999</v>
      </c>
      <c r="L49" s="24">
        <f t="shared" si="213"/>
        <v>0</v>
      </c>
      <c r="M49" s="24">
        <f>M53+M57</f>
        <v>0.99804999999999999</v>
      </c>
      <c r="N49" s="24">
        <f t="shared" si="213"/>
        <v>32.991343100000002</v>
      </c>
      <c r="O49" s="24">
        <f t="shared" si="213"/>
        <v>32.991343100000002</v>
      </c>
      <c r="P49" s="24">
        <f t="shared" si="213"/>
        <v>0</v>
      </c>
      <c r="Q49" s="24">
        <f>Q53+Q57</f>
        <v>0.53525999999999996</v>
      </c>
      <c r="R49" s="24">
        <f>S49/Q49</f>
        <v>33.880639315472855</v>
      </c>
      <c r="S49" s="24">
        <f t="shared" si="213"/>
        <v>18.134951000000001</v>
      </c>
      <c r="T49" s="24">
        <f t="shared" si="213"/>
        <v>18.134951000000001</v>
      </c>
      <c r="U49" s="24">
        <f t="shared" si="213"/>
        <v>0</v>
      </c>
      <c r="V49" s="24">
        <f>V53+V57</f>
        <v>0.47611999999999999</v>
      </c>
      <c r="W49" s="24">
        <f>X49/V49</f>
        <v>35.23612534655129</v>
      </c>
      <c r="X49" s="24">
        <f t="shared" si="213"/>
        <v>16.776623999999998</v>
      </c>
      <c r="Y49" s="24">
        <f t="shared" si="213"/>
        <v>16.776623999999998</v>
      </c>
      <c r="Z49" s="24">
        <f t="shared" si="213"/>
        <v>0</v>
      </c>
      <c r="AA49" s="24">
        <f t="shared" si="208"/>
        <v>1.0113799999999999</v>
      </c>
      <c r="AB49" s="24">
        <f t="shared" si="213"/>
        <v>34.911574999999999</v>
      </c>
      <c r="AC49" s="24">
        <f t="shared" si="213"/>
        <v>34.911574999999999</v>
      </c>
      <c r="AD49" s="24">
        <f t="shared" si="213"/>
        <v>0</v>
      </c>
      <c r="AE49" s="24">
        <f>AE53+AE57</f>
        <v>0.53525999999999996</v>
      </c>
      <c r="AF49" s="24">
        <f>AG49/AE49</f>
        <v>35.232133916227632</v>
      </c>
      <c r="AG49" s="24">
        <f t="shared" ref="AG49:AI49" si="214">AG53+AG57</f>
        <v>18.858352</v>
      </c>
      <c r="AH49" s="24">
        <f t="shared" si="214"/>
        <v>18.858352</v>
      </c>
      <c r="AI49" s="24">
        <f t="shared" si="214"/>
        <v>0</v>
      </c>
      <c r="AJ49" s="24">
        <f>AJ53+AJ57</f>
        <v>0.47611999999999999</v>
      </c>
      <c r="AK49" s="24">
        <f>AL49/AJ49</f>
        <v>36.647385533058895</v>
      </c>
      <c r="AL49" s="24">
        <f t="shared" ref="AL49:AN49" si="215">AL53+AL57</f>
        <v>17.448553199999999</v>
      </c>
      <c r="AM49" s="24">
        <f t="shared" si="215"/>
        <v>17.448553199999999</v>
      </c>
      <c r="AN49" s="24">
        <f t="shared" si="215"/>
        <v>0</v>
      </c>
      <c r="AO49" s="24">
        <f t="shared" si="211"/>
        <v>1.0113799999999999</v>
      </c>
      <c r="AP49" s="24">
        <f t="shared" ref="AP49:AR49" si="216">AP53+AP57</f>
        <v>36.306905200000003</v>
      </c>
      <c r="AQ49" s="24">
        <f t="shared" si="216"/>
        <v>36.306905200000003</v>
      </c>
      <c r="AR49" s="24">
        <f t="shared" si="216"/>
        <v>0</v>
      </c>
    </row>
    <row r="50" spans="1:44" ht="31.5" x14ac:dyDescent="0.25">
      <c r="A50" s="17"/>
      <c r="B50" s="3" t="s">
        <v>156</v>
      </c>
      <c r="C50" s="24">
        <f>C54</f>
        <v>0.50192999999999999</v>
      </c>
      <c r="D50" s="24">
        <v>32.270000000000003</v>
      </c>
      <c r="E50" s="24">
        <f t="shared" ref="E50:AD50" si="217">E54</f>
        <v>8.0986405500000007</v>
      </c>
      <c r="F50" s="24">
        <f t="shared" si="217"/>
        <v>8.0986405500000007</v>
      </c>
      <c r="G50" s="24">
        <f t="shared" si="217"/>
        <v>0</v>
      </c>
      <c r="H50" s="24">
        <f>H54</f>
        <v>0.45611999999999997</v>
      </c>
      <c r="I50" s="24">
        <v>33.85</v>
      </c>
      <c r="J50" s="24">
        <f t="shared" si="217"/>
        <v>7.7198310000000001</v>
      </c>
      <c r="K50" s="24">
        <f t="shared" si="217"/>
        <v>7.7198310000000001</v>
      </c>
      <c r="L50" s="24">
        <f t="shared" si="217"/>
        <v>0</v>
      </c>
      <c r="M50" s="24">
        <f>M54</f>
        <v>0.95804999999999996</v>
      </c>
      <c r="N50" s="24">
        <f t="shared" si="217"/>
        <v>15.818471550000002</v>
      </c>
      <c r="O50" s="24">
        <f t="shared" si="217"/>
        <v>15.818471550000002</v>
      </c>
      <c r="P50" s="24">
        <f t="shared" si="217"/>
        <v>0</v>
      </c>
      <c r="Q50" s="24">
        <f>Q54</f>
        <v>0.51525999999999994</v>
      </c>
      <c r="R50" s="24">
        <v>33.85</v>
      </c>
      <c r="S50" s="24">
        <f t="shared" si="217"/>
        <v>8.7207755000000002</v>
      </c>
      <c r="T50" s="24">
        <f t="shared" si="217"/>
        <v>8.7207755000000002</v>
      </c>
      <c r="U50" s="24">
        <f t="shared" si="217"/>
        <v>0</v>
      </c>
      <c r="V50" s="24">
        <f>V54</f>
        <v>0.45611999999999997</v>
      </c>
      <c r="W50" s="24">
        <v>35.200000000000003</v>
      </c>
      <c r="X50" s="24">
        <f t="shared" si="217"/>
        <v>8.0277119999999993</v>
      </c>
      <c r="Y50" s="24">
        <f t="shared" si="217"/>
        <v>8.0277119999999993</v>
      </c>
      <c r="Z50" s="24">
        <f t="shared" si="217"/>
        <v>0</v>
      </c>
      <c r="AA50" s="24">
        <f t="shared" si="208"/>
        <v>0.97137999999999991</v>
      </c>
      <c r="AB50" s="24">
        <f t="shared" si="217"/>
        <v>16.7484875</v>
      </c>
      <c r="AC50" s="24">
        <f t="shared" si="217"/>
        <v>16.7484875</v>
      </c>
      <c r="AD50" s="24">
        <f t="shared" si="217"/>
        <v>0</v>
      </c>
      <c r="AE50" s="24">
        <f>AE54</f>
        <v>0.51525999999999994</v>
      </c>
      <c r="AF50" s="24">
        <v>35.200000000000003</v>
      </c>
      <c r="AG50" s="24">
        <f t="shared" ref="AG50:AI50" si="218">AG54</f>
        <v>9.0685760000000002</v>
      </c>
      <c r="AH50" s="24">
        <f t="shared" si="218"/>
        <v>9.0685760000000002</v>
      </c>
      <c r="AI50" s="24">
        <f t="shared" si="218"/>
        <v>0</v>
      </c>
      <c r="AJ50" s="24">
        <f>AJ54</f>
        <v>0.45611999999999997</v>
      </c>
      <c r="AK50" s="24">
        <v>36.61</v>
      </c>
      <c r="AL50" s="24">
        <f t="shared" ref="AL50:AN50" si="219">AL54</f>
        <v>8.3492765999999996</v>
      </c>
      <c r="AM50" s="24">
        <f t="shared" si="219"/>
        <v>8.3492765999999996</v>
      </c>
      <c r="AN50" s="24">
        <f t="shared" si="219"/>
        <v>0</v>
      </c>
      <c r="AO50" s="24">
        <f t="shared" si="211"/>
        <v>0.97137999999999991</v>
      </c>
      <c r="AP50" s="24">
        <f t="shared" ref="AP50:AR50" si="220">AP54</f>
        <v>17.4178526</v>
      </c>
      <c r="AQ50" s="24">
        <f t="shared" si="220"/>
        <v>17.4178526</v>
      </c>
      <c r="AR50" s="24">
        <f t="shared" si="220"/>
        <v>0</v>
      </c>
    </row>
    <row r="51" spans="1:44" s="15" customFormat="1" ht="47.25" x14ac:dyDescent="0.25">
      <c r="A51" s="22"/>
      <c r="B51" s="34" t="s">
        <v>141</v>
      </c>
      <c r="C51" s="8"/>
      <c r="D51" s="8"/>
      <c r="E51" s="8">
        <f>E52+E53+E54</f>
        <v>44.011732049999999</v>
      </c>
      <c r="F51" s="8">
        <f t="shared" ref="F51:G51" si="221">F52+F53+F54</f>
        <v>44.011732049999999</v>
      </c>
      <c r="G51" s="8">
        <f t="shared" si="221"/>
        <v>0</v>
      </c>
      <c r="H51" s="8"/>
      <c r="I51" s="8"/>
      <c r="J51" s="8">
        <f>J52+J53+J54</f>
        <v>41.951636999999998</v>
      </c>
      <c r="K51" s="8">
        <f t="shared" ref="K51:L51" si="222">K52+K53+K54</f>
        <v>41.951636999999998</v>
      </c>
      <c r="L51" s="8">
        <f t="shared" si="222"/>
        <v>0</v>
      </c>
      <c r="M51" s="8"/>
      <c r="N51" s="8">
        <f>N52+N53+N54</f>
        <v>85.963369050000011</v>
      </c>
      <c r="O51" s="8">
        <f t="shared" ref="O51:P51" si="223">O52+O53+O54</f>
        <v>85.963369050000011</v>
      </c>
      <c r="P51" s="8">
        <f t="shared" si="223"/>
        <v>0</v>
      </c>
      <c r="Q51" s="8"/>
      <c r="R51" s="8"/>
      <c r="S51" s="8">
        <f>S52+S53+S54</f>
        <v>47.391038500000001</v>
      </c>
      <c r="T51" s="8">
        <f t="shared" ref="T51:U51" si="224">T52+T53+T54</f>
        <v>47.391038500000001</v>
      </c>
      <c r="U51" s="8">
        <f t="shared" si="224"/>
        <v>0</v>
      </c>
      <c r="V51" s="8"/>
      <c r="W51" s="8"/>
      <c r="X51" s="8">
        <f>X52+X53+X54</f>
        <v>43.627878000000003</v>
      </c>
      <c r="Y51" s="8">
        <f t="shared" ref="Y51:Z51" si="225">Y52+Y53+Y54</f>
        <v>43.627878000000003</v>
      </c>
      <c r="Z51" s="8">
        <f t="shared" si="225"/>
        <v>0</v>
      </c>
      <c r="AA51" s="8"/>
      <c r="AB51" s="8">
        <f>AB52+AB53+AB54</f>
        <v>91.018916500000003</v>
      </c>
      <c r="AC51" s="8">
        <f t="shared" ref="AC51:AD51" si="226">AC52+AC53+AC54</f>
        <v>91.018916500000003</v>
      </c>
      <c r="AD51" s="8">
        <f t="shared" si="226"/>
        <v>0</v>
      </c>
      <c r="AE51" s="8"/>
      <c r="AF51" s="8"/>
      <c r="AG51" s="8">
        <f>AG52+AG53+AG54</f>
        <v>49.284618999999999</v>
      </c>
      <c r="AH51" s="8">
        <f t="shared" ref="AH51:AI51" si="227">AH52+AH53+AH54</f>
        <v>49.284618999999999</v>
      </c>
      <c r="AI51" s="8">
        <f t="shared" si="227"/>
        <v>0</v>
      </c>
      <c r="AJ51" s="8"/>
      <c r="AK51" s="8"/>
      <c r="AL51" s="8">
        <f>AL52+AL53+AL54</f>
        <v>45.372536999999994</v>
      </c>
      <c r="AM51" s="8">
        <f t="shared" ref="AM51:AN51" si="228">AM52+AM53+AM54</f>
        <v>45.372536999999994</v>
      </c>
      <c r="AN51" s="8">
        <f t="shared" si="228"/>
        <v>0</v>
      </c>
      <c r="AO51" s="8"/>
      <c r="AP51" s="8">
        <f>AP52+AP53+AP54</f>
        <v>94.657156000000001</v>
      </c>
      <c r="AQ51" s="8">
        <f t="shared" ref="AQ51:AR51" si="229">AQ52+AQ53+AQ54</f>
        <v>94.657156000000001</v>
      </c>
      <c r="AR51" s="8">
        <f t="shared" si="229"/>
        <v>0</v>
      </c>
    </row>
    <row r="52" spans="1:44" x14ac:dyDescent="0.25">
      <c r="A52" s="17"/>
      <c r="B52" s="3" t="s">
        <v>13</v>
      </c>
      <c r="C52" s="24">
        <f>0.41+0.10526-0.01333</f>
        <v>0.50192999999999999</v>
      </c>
      <c r="D52" s="24">
        <v>39.28</v>
      </c>
      <c r="E52" s="24">
        <f>C52*D52</f>
        <v>19.715810399999999</v>
      </c>
      <c r="F52" s="24">
        <f>E52-G52</f>
        <v>19.715810399999999</v>
      </c>
      <c r="G52" s="24">
        <v>0</v>
      </c>
      <c r="H52" s="24">
        <f>0.35+0.10612</f>
        <v>0.45611999999999997</v>
      </c>
      <c r="I52" s="24">
        <v>41.2</v>
      </c>
      <c r="J52" s="24">
        <f>H52*I52</f>
        <v>18.792144</v>
      </c>
      <c r="K52" s="24">
        <f>J52-L52</f>
        <v>18.792144</v>
      </c>
      <c r="L52" s="24">
        <v>0</v>
      </c>
      <c r="M52" s="24">
        <f t="shared" ref="M52:M54" si="230">C52+H52</f>
        <v>0.95804999999999996</v>
      </c>
      <c r="N52" s="24">
        <f t="shared" ref="N52:P54" si="231">E52+J52</f>
        <v>38.507954400000003</v>
      </c>
      <c r="O52" s="24">
        <f t="shared" si="231"/>
        <v>38.507954400000003</v>
      </c>
      <c r="P52" s="24">
        <f t="shared" si="231"/>
        <v>0</v>
      </c>
      <c r="Q52" s="24">
        <f>C52+0.01333</f>
        <v>0.51525999999999994</v>
      </c>
      <c r="R52" s="24">
        <v>41.2</v>
      </c>
      <c r="S52" s="24">
        <f>Q52*R52</f>
        <v>21.228711999999998</v>
      </c>
      <c r="T52" s="24">
        <f>S52-U52</f>
        <v>21.228711999999998</v>
      </c>
      <c r="U52" s="24">
        <v>0</v>
      </c>
      <c r="V52" s="24">
        <f t="shared" ref="V52:V54" si="232">H52</f>
        <v>0.45611999999999997</v>
      </c>
      <c r="W52" s="24">
        <v>42.85</v>
      </c>
      <c r="X52" s="24">
        <f>V52*W52</f>
        <v>19.544741999999999</v>
      </c>
      <c r="Y52" s="24">
        <f>X52-Z52</f>
        <v>19.544741999999999</v>
      </c>
      <c r="Z52" s="24">
        <v>0</v>
      </c>
      <c r="AA52" s="24">
        <f t="shared" ref="AA52:AA54" si="233">Q52+V52</f>
        <v>0.97137999999999991</v>
      </c>
      <c r="AB52" s="24">
        <f t="shared" ref="AB52:AD54" si="234">S52+X52</f>
        <v>40.773454000000001</v>
      </c>
      <c r="AC52" s="24">
        <f t="shared" si="234"/>
        <v>40.773454000000001</v>
      </c>
      <c r="AD52" s="24">
        <f t="shared" si="234"/>
        <v>0</v>
      </c>
      <c r="AE52" s="24">
        <f>C52+0.01333</f>
        <v>0.51525999999999994</v>
      </c>
      <c r="AF52" s="24">
        <v>42.85</v>
      </c>
      <c r="AG52" s="24">
        <f>AE52*AF52</f>
        <v>22.078890999999999</v>
      </c>
      <c r="AH52" s="24">
        <f>AG52-AI52</f>
        <v>22.078890999999999</v>
      </c>
      <c r="AI52" s="24">
        <v>0</v>
      </c>
      <c r="AJ52" s="24">
        <f t="shared" ref="AJ52:AJ54" si="235">H52</f>
        <v>0.45611999999999997</v>
      </c>
      <c r="AK52" s="24">
        <v>44.56</v>
      </c>
      <c r="AL52" s="24">
        <f>AJ52*AK52</f>
        <v>20.324707199999999</v>
      </c>
      <c r="AM52" s="24">
        <f>AL52-AN52</f>
        <v>20.324707199999999</v>
      </c>
      <c r="AN52" s="24">
        <v>0</v>
      </c>
      <c r="AO52" s="24">
        <f t="shared" ref="AO52:AO54" si="236">AE52+AJ52</f>
        <v>0.97137999999999991</v>
      </c>
      <c r="AP52" s="24">
        <f t="shared" ref="AP52:AP54" si="237">AG52+AL52</f>
        <v>42.403598199999998</v>
      </c>
      <c r="AQ52" s="24">
        <f t="shared" ref="AQ52:AQ54" si="238">AH52+AM52</f>
        <v>42.403598199999998</v>
      </c>
      <c r="AR52" s="24">
        <f t="shared" ref="AR52:AR54" si="239">AI52+AN52</f>
        <v>0</v>
      </c>
    </row>
    <row r="53" spans="1:44" x14ac:dyDescent="0.25">
      <c r="A53" s="17"/>
      <c r="B53" s="3" t="s">
        <v>14</v>
      </c>
      <c r="C53" s="24">
        <f t="shared" ref="C53:C54" si="240">0.41+0.10526-0.01333</f>
        <v>0.50192999999999999</v>
      </c>
      <c r="D53" s="24">
        <v>32.270000000000003</v>
      </c>
      <c r="E53" s="24">
        <f t="shared" ref="E53" si="241">C53*D53</f>
        <v>16.197281100000001</v>
      </c>
      <c r="F53" s="24">
        <f>E53-G53</f>
        <v>16.197281100000001</v>
      </c>
      <c r="G53" s="24">
        <v>0</v>
      </c>
      <c r="H53" s="24">
        <f t="shared" ref="H53:H54" si="242">0.35+0.10612</f>
        <v>0.45611999999999997</v>
      </c>
      <c r="I53" s="24">
        <v>33.85</v>
      </c>
      <c r="J53" s="24">
        <f t="shared" ref="J53" si="243">H53*I53</f>
        <v>15.439662</v>
      </c>
      <c r="K53" s="24">
        <f>J53-L53</f>
        <v>15.439662</v>
      </c>
      <c r="L53" s="24">
        <v>0</v>
      </c>
      <c r="M53" s="24">
        <f t="shared" si="230"/>
        <v>0.95804999999999996</v>
      </c>
      <c r="N53" s="24">
        <f t="shared" si="231"/>
        <v>31.636943100000003</v>
      </c>
      <c r="O53" s="24">
        <f t="shared" si="231"/>
        <v>31.636943100000003</v>
      </c>
      <c r="P53" s="24">
        <f t="shared" si="231"/>
        <v>0</v>
      </c>
      <c r="Q53" s="24">
        <f t="shared" ref="Q53:Q54" si="244">C53+0.01333</f>
        <v>0.51525999999999994</v>
      </c>
      <c r="R53" s="24">
        <v>33.85</v>
      </c>
      <c r="S53" s="24">
        <f t="shared" ref="S53" si="245">Q53*R53</f>
        <v>17.441551</v>
      </c>
      <c r="T53" s="24">
        <f>S53-U53</f>
        <v>17.441551</v>
      </c>
      <c r="U53" s="24">
        <v>0</v>
      </c>
      <c r="V53" s="24">
        <f t="shared" si="232"/>
        <v>0.45611999999999997</v>
      </c>
      <c r="W53" s="24">
        <v>35.200000000000003</v>
      </c>
      <c r="X53" s="24">
        <f t="shared" ref="X53" si="246">V53*W53</f>
        <v>16.055423999999999</v>
      </c>
      <c r="Y53" s="24">
        <f>X53-Z53</f>
        <v>16.055423999999999</v>
      </c>
      <c r="Z53" s="24">
        <v>0</v>
      </c>
      <c r="AA53" s="24">
        <f t="shared" si="233"/>
        <v>0.97137999999999991</v>
      </c>
      <c r="AB53" s="24">
        <f t="shared" si="234"/>
        <v>33.496974999999999</v>
      </c>
      <c r="AC53" s="24">
        <f t="shared" si="234"/>
        <v>33.496974999999999</v>
      </c>
      <c r="AD53" s="24">
        <f t="shared" si="234"/>
        <v>0</v>
      </c>
      <c r="AE53" s="24">
        <f t="shared" ref="AE53:AE54" si="247">C53+0.01333</f>
        <v>0.51525999999999994</v>
      </c>
      <c r="AF53" s="24">
        <v>35.200000000000003</v>
      </c>
      <c r="AG53" s="24">
        <f t="shared" ref="AG53" si="248">AE53*AF53</f>
        <v>18.137152</v>
      </c>
      <c r="AH53" s="24">
        <f>AG53-AI53</f>
        <v>18.137152</v>
      </c>
      <c r="AI53" s="24">
        <v>0</v>
      </c>
      <c r="AJ53" s="24">
        <f t="shared" si="235"/>
        <v>0.45611999999999997</v>
      </c>
      <c r="AK53" s="24">
        <v>36.61</v>
      </c>
      <c r="AL53" s="24">
        <f t="shared" ref="AL53" si="249">AJ53*AK53</f>
        <v>16.698553199999999</v>
      </c>
      <c r="AM53" s="24">
        <f>AL53-AN53</f>
        <v>16.698553199999999</v>
      </c>
      <c r="AN53" s="24">
        <v>0</v>
      </c>
      <c r="AO53" s="24">
        <f t="shared" si="236"/>
        <v>0.97137999999999991</v>
      </c>
      <c r="AP53" s="24">
        <f t="shared" si="237"/>
        <v>34.8357052</v>
      </c>
      <c r="AQ53" s="24">
        <f t="shared" si="238"/>
        <v>34.8357052</v>
      </c>
      <c r="AR53" s="24">
        <f t="shared" si="239"/>
        <v>0</v>
      </c>
    </row>
    <row r="54" spans="1:44" ht="31.5" x14ac:dyDescent="0.25">
      <c r="A54" s="17"/>
      <c r="B54" s="3" t="s">
        <v>156</v>
      </c>
      <c r="C54" s="24">
        <f t="shared" si="240"/>
        <v>0.50192999999999999</v>
      </c>
      <c r="D54" s="24">
        <v>32.270000000000003</v>
      </c>
      <c r="E54" s="24">
        <f>C54*D54*0.5</f>
        <v>8.0986405500000007</v>
      </c>
      <c r="F54" s="24">
        <f>E54-G54</f>
        <v>8.0986405500000007</v>
      </c>
      <c r="G54" s="24">
        <v>0</v>
      </c>
      <c r="H54" s="24">
        <f t="shared" si="242"/>
        <v>0.45611999999999997</v>
      </c>
      <c r="I54" s="24">
        <v>33.85</v>
      </c>
      <c r="J54" s="24">
        <f>H54*I54*0.5</f>
        <v>7.7198310000000001</v>
      </c>
      <c r="K54" s="24">
        <f>J54-L54</f>
        <v>7.7198310000000001</v>
      </c>
      <c r="L54" s="24">
        <v>0</v>
      </c>
      <c r="M54" s="24">
        <f t="shared" si="230"/>
        <v>0.95804999999999996</v>
      </c>
      <c r="N54" s="24">
        <f t="shared" si="231"/>
        <v>15.818471550000002</v>
      </c>
      <c r="O54" s="24">
        <f t="shared" si="231"/>
        <v>15.818471550000002</v>
      </c>
      <c r="P54" s="24">
        <f t="shared" si="231"/>
        <v>0</v>
      </c>
      <c r="Q54" s="24">
        <f t="shared" si="244"/>
        <v>0.51525999999999994</v>
      </c>
      <c r="R54" s="24">
        <v>33.85</v>
      </c>
      <c r="S54" s="24">
        <f>Q54*R54*0.5</f>
        <v>8.7207755000000002</v>
      </c>
      <c r="T54" s="24">
        <f>S54-U54</f>
        <v>8.7207755000000002</v>
      </c>
      <c r="U54" s="24">
        <v>0</v>
      </c>
      <c r="V54" s="24">
        <f t="shared" si="232"/>
        <v>0.45611999999999997</v>
      </c>
      <c r="W54" s="24">
        <v>35.200000000000003</v>
      </c>
      <c r="X54" s="24">
        <f>V54*W54*0.5</f>
        <v>8.0277119999999993</v>
      </c>
      <c r="Y54" s="24">
        <f>X54-Z54</f>
        <v>8.0277119999999993</v>
      </c>
      <c r="Z54" s="24">
        <v>0</v>
      </c>
      <c r="AA54" s="24">
        <f t="shared" si="233"/>
        <v>0.97137999999999991</v>
      </c>
      <c r="AB54" s="24">
        <f t="shared" si="234"/>
        <v>16.7484875</v>
      </c>
      <c r="AC54" s="24">
        <f t="shared" si="234"/>
        <v>16.7484875</v>
      </c>
      <c r="AD54" s="24">
        <f t="shared" si="234"/>
        <v>0</v>
      </c>
      <c r="AE54" s="24">
        <f t="shared" si="247"/>
        <v>0.51525999999999994</v>
      </c>
      <c r="AF54" s="24">
        <v>35.200000000000003</v>
      </c>
      <c r="AG54" s="24">
        <f>AE54*AF54*0.5</f>
        <v>9.0685760000000002</v>
      </c>
      <c r="AH54" s="24">
        <f>AG54-AI54</f>
        <v>9.0685760000000002</v>
      </c>
      <c r="AI54" s="24">
        <v>0</v>
      </c>
      <c r="AJ54" s="24">
        <f t="shared" si="235"/>
        <v>0.45611999999999997</v>
      </c>
      <c r="AK54" s="24">
        <v>36.61</v>
      </c>
      <c r="AL54" s="24">
        <f>AJ54*AK54*0.5</f>
        <v>8.3492765999999996</v>
      </c>
      <c r="AM54" s="24">
        <f>AL54-AN54</f>
        <v>8.3492765999999996</v>
      </c>
      <c r="AN54" s="24">
        <v>0</v>
      </c>
      <c r="AO54" s="24">
        <f t="shared" si="236"/>
        <v>0.97137999999999991</v>
      </c>
      <c r="AP54" s="24">
        <f t="shared" si="237"/>
        <v>17.4178526</v>
      </c>
      <c r="AQ54" s="24">
        <f t="shared" si="238"/>
        <v>17.4178526</v>
      </c>
      <c r="AR54" s="24">
        <f t="shared" si="239"/>
        <v>0</v>
      </c>
    </row>
    <row r="55" spans="1:44" s="15" customFormat="1" ht="63" x14ac:dyDescent="0.25">
      <c r="A55" s="22"/>
      <c r="B55" s="34" t="s">
        <v>143</v>
      </c>
      <c r="C55" s="8"/>
      <c r="D55" s="8"/>
      <c r="E55" s="8">
        <f t="shared" ref="E55:AD55" si="250">E56+E57</f>
        <v>1.3268</v>
      </c>
      <c r="F55" s="8">
        <f t="shared" si="250"/>
        <v>1.3268</v>
      </c>
      <c r="G55" s="8">
        <f t="shared" si="250"/>
        <v>0</v>
      </c>
      <c r="H55" s="8"/>
      <c r="I55" s="8"/>
      <c r="J55" s="8">
        <f t="shared" si="250"/>
        <v>1.3917999999999999</v>
      </c>
      <c r="K55" s="8">
        <f t="shared" si="250"/>
        <v>1.3917999999999999</v>
      </c>
      <c r="L55" s="8">
        <f t="shared" si="250"/>
        <v>0</v>
      </c>
      <c r="M55" s="8"/>
      <c r="N55" s="8">
        <f t="shared" si="250"/>
        <v>2.7185999999999999</v>
      </c>
      <c r="O55" s="8">
        <f t="shared" si="250"/>
        <v>2.7185999999999999</v>
      </c>
      <c r="P55" s="8">
        <f t="shared" si="250"/>
        <v>0</v>
      </c>
      <c r="Q55" s="8"/>
      <c r="R55" s="8"/>
      <c r="S55" s="8">
        <f t="shared" si="250"/>
        <v>1.3917999999999999</v>
      </c>
      <c r="T55" s="8">
        <f t="shared" si="250"/>
        <v>1.3917999999999999</v>
      </c>
      <c r="U55" s="8">
        <f t="shared" si="250"/>
        <v>0</v>
      </c>
      <c r="V55" s="8"/>
      <c r="W55" s="8"/>
      <c r="X55" s="8">
        <f t="shared" si="250"/>
        <v>1.4476</v>
      </c>
      <c r="Y55" s="8">
        <f t="shared" si="250"/>
        <v>1.4476</v>
      </c>
      <c r="Z55" s="8">
        <f t="shared" si="250"/>
        <v>0</v>
      </c>
      <c r="AA55" s="8"/>
      <c r="AB55" s="8">
        <f t="shared" si="250"/>
        <v>2.8394000000000004</v>
      </c>
      <c r="AC55" s="8">
        <f t="shared" si="250"/>
        <v>2.8394000000000004</v>
      </c>
      <c r="AD55" s="8">
        <f t="shared" si="250"/>
        <v>0</v>
      </c>
      <c r="AE55" s="8"/>
      <c r="AF55" s="8"/>
      <c r="AG55" s="8">
        <f t="shared" ref="AG55:AI55" si="251">AG56+AG57</f>
        <v>1.4476</v>
      </c>
      <c r="AH55" s="8">
        <f t="shared" si="251"/>
        <v>1.4476</v>
      </c>
      <c r="AI55" s="8">
        <f t="shared" si="251"/>
        <v>0</v>
      </c>
      <c r="AJ55" s="8"/>
      <c r="AK55" s="8"/>
      <c r="AL55" s="8">
        <f t="shared" ref="AL55:AN55" si="252">AL56+AL57</f>
        <v>1.5054000000000001</v>
      </c>
      <c r="AM55" s="8">
        <f t="shared" si="252"/>
        <v>1.5054000000000001</v>
      </c>
      <c r="AN55" s="8">
        <f t="shared" si="252"/>
        <v>0</v>
      </c>
      <c r="AO55" s="8"/>
      <c r="AP55" s="8">
        <f t="shared" ref="AP55:AR55" si="253">AP56+AP57</f>
        <v>2.9530000000000003</v>
      </c>
      <c r="AQ55" s="8">
        <f t="shared" si="253"/>
        <v>2.9530000000000003</v>
      </c>
      <c r="AR55" s="8">
        <f t="shared" si="253"/>
        <v>0</v>
      </c>
    </row>
    <row r="56" spans="1:44" x14ac:dyDescent="0.25">
      <c r="A56" s="17"/>
      <c r="B56" s="3" t="s">
        <v>13</v>
      </c>
      <c r="C56" s="24">
        <v>0.02</v>
      </c>
      <c r="D56" s="24">
        <v>33.29</v>
      </c>
      <c r="E56" s="24">
        <f>C56*D56</f>
        <v>0.66579999999999995</v>
      </c>
      <c r="F56" s="24">
        <f>E56-G56</f>
        <v>0.66579999999999995</v>
      </c>
      <c r="G56" s="24">
        <v>0</v>
      </c>
      <c r="H56" s="24">
        <v>0.02</v>
      </c>
      <c r="I56" s="24">
        <v>34.92</v>
      </c>
      <c r="J56" s="24">
        <f>H56*I56</f>
        <v>0.69840000000000002</v>
      </c>
      <c r="K56" s="24">
        <f>J56-L56</f>
        <v>0.69840000000000002</v>
      </c>
      <c r="L56" s="24">
        <v>0</v>
      </c>
      <c r="M56" s="24">
        <f t="shared" ref="M56:M57" si="254">C56+H56</f>
        <v>0.04</v>
      </c>
      <c r="N56" s="24">
        <f t="shared" ref="N56:P57" si="255">E56+J56</f>
        <v>1.3641999999999999</v>
      </c>
      <c r="O56" s="24">
        <f t="shared" si="255"/>
        <v>1.3641999999999999</v>
      </c>
      <c r="P56" s="24">
        <f t="shared" si="255"/>
        <v>0</v>
      </c>
      <c r="Q56" s="24">
        <f t="shared" ref="Q56:Q57" si="256">C56</f>
        <v>0.02</v>
      </c>
      <c r="R56" s="24">
        <v>34.92</v>
      </c>
      <c r="S56" s="24">
        <f>Q56*R56</f>
        <v>0.69840000000000002</v>
      </c>
      <c r="T56" s="24">
        <f>S56-U56</f>
        <v>0.69840000000000002</v>
      </c>
      <c r="U56" s="24">
        <v>0</v>
      </c>
      <c r="V56" s="24">
        <f t="shared" ref="V56:V57" si="257">H56</f>
        <v>0.02</v>
      </c>
      <c r="W56" s="24">
        <v>36.32</v>
      </c>
      <c r="X56" s="24">
        <f>V56*W56</f>
        <v>0.72640000000000005</v>
      </c>
      <c r="Y56" s="24">
        <f>X56-Z56</f>
        <v>0.72640000000000005</v>
      </c>
      <c r="Z56" s="24">
        <v>0</v>
      </c>
      <c r="AA56" s="24">
        <f t="shared" ref="AA56:AA57" si="258">Q56+V56</f>
        <v>0.04</v>
      </c>
      <c r="AB56" s="24">
        <f t="shared" ref="AB56:AD57" si="259">S56+X56</f>
        <v>1.4248000000000001</v>
      </c>
      <c r="AC56" s="24">
        <f t="shared" si="259"/>
        <v>1.4248000000000001</v>
      </c>
      <c r="AD56" s="24">
        <f t="shared" si="259"/>
        <v>0</v>
      </c>
      <c r="AE56" s="24">
        <f t="shared" si="107"/>
        <v>0.02</v>
      </c>
      <c r="AF56" s="24">
        <v>36.32</v>
      </c>
      <c r="AG56" s="24">
        <f>AE56*AF56</f>
        <v>0.72640000000000005</v>
      </c>
      <c r="AH56" s="24">
        <f>AG56-AI56</f>
        <v>0.72640000000000005</v>
      </c>
      <c r="AI56" s="24">
        <v>0</v>
      </c>
      <c r="AJ56" s="24">
        <f t="shared" ref="AJ56:AJ57" si="260">H56</f>
        <v>0.02</v>
      </c>
      <c r="AK56" s="24">
        <v>37.770000000000003</v>
      </c>
      <c r="AL56" s="24">
        <f>AJ56*AK56</f>
        <v>0.75540000000000007</v>
      </c>
      <c r="AM56" s="24">
        <f>AL56-AN56</f>
        <v>0.75540000000000007</v>
      </c>
      <c r="AN56" s="24">
        <v>0</v>
      </c>
      <c r="AO56" s="24">
        <f t="shared" ref="AO56:AO57" si="261">AE56+AJ56</f>
        <v>0.04</v>
      </c>
      <c r="AP56" s="24">
        <f t="shared" ref="AP56:AP57" si="262">AG56+AL56</f>
        <v>1.4818000000000002</v>
      </c>
      <c r="AQ56" s="24">
        <f t="shared" ref="AQ56:AQ57" si="263">AH56+AM56</f>
        <v>1.4818000000000002</v>
      </c>
      <c r="AR56" s="24">
        <f t="shared" ref="AR56:AR57" si="264">AI56+AN56</f>
        <v>0</v>
      </c>
    </row>
    <row r="57" spans="1:44" x14ac:dyDescent="0.25">
      <c r="A57" s="17"/>
      <c r="B57" s="3" t="s">
        <v>14</v>
      </c>
      <c r="C57" s="24">
        <v>0.02</v>
      </c>
      <c r="D57" s="24">
        <v>33.049999999999997</v>
      </c>
      <c r="E57" s="24">
        <f t="shared" ref="E57" si="265">C57*D57</f>
        <v>0.66099999999999992</v>
      </c>
      <c r="F57" s="24">
        <f>E57-G57</f>
        <v>0.66099999999999992</v>
      </c>
      <c r="G57" s="24">
        <v>0</v>
      </c>
      <c r="H57" s="24">
        <v>0.02</v>
      </c>
      <c r="I57" s="24">
        <v>34.67</v>
      </c>
      <c r="J57" s="24">
        <f t="shared" ref="J57" si="266">H57*I57</f>
        <v>0.69340000000000002</v>
      </c>
      <c r="K57" s="24">
        <f>J57-L57</f>
        <v>0.69340000000000002</v>
      </c>
      <c r="L57" s="24">
        <v>0</v>
      </c>
      <c r="M57" s="24">
        <f t="shared" si="254"/>
        <v>0.04</v>
      </c>
      <c r="N57" s="24">
        <f t="shared" si="255"/>
        <v>1.3544</v>
      </c>
      <c r="O57" s="24">
        <f t="shared" si="255"/>
        <v>1.3544</v>
      </c>
      <c r="P57" s="24">
        <f t="shared" si="255"/>
        <v>0</v>
      </c>
      <c r="Q57" s="24">
        <f t="shared" si="256"/>
        <v>0.02</v>
      </c>
      <c r="R57" s="24">
        <v>34.67</v>
      </c>
      <c r="S57" s="24">
        <f t="shared" ref="S57" si="267">Q57*R57</f>
        <v>0.69340000000000002</v>
      </c>
      <c r="T57" s="24">
        <f>S57-U57</f>
        <v>0.69340000000000002</v>
      </c>
      <c r="U57" s="24">
        <v>0</v>
      </c>
      <c r="V57" s="24">
        <f t="shared" si="257"/>
        <v>0.02</v>
      </c>
      <c r="W57" s="24">
        <v>36.06</v>
      </c>
      <c r="X57" s="24">
        <f t="shared" ref="X57" si="268">V57*W57</f>
        <v>0.72120000000000006</v>
      </c>
      <c r="Y57" s="24">
        <f>X57-Z57</f>
        <v>0.72120000000000006</v>
      </c>
      <c r="Z57" s="24">
        <v>0</v>
      </c>
      <c r="AA57" s="24">
        <f t="shared" si="258"/>
        <v>0.04</v>
      </c>
      <c r="AB57" s="24">
        <f t="shared" si="259"/>
        <v>1.4146000000000001</v>
      </c>
      <c r="AC57" s="24">
        <f t="shared" si="259"/>
        <v>1.4146000000000001</v>
      </c>
      <c r="AD57" s="24">
        <f t="shared" si="259"/>
        <v>0</v>
      </c>
      <c r="AE57" s="24">
        <f t="shared" si="107"/>
        <v>0.02</v>
      </c>
      <c r="AF57" s="24">
        <v>36.06</v>
      </c>
      <c r="AG57" s="24">
        <f t="shared" ref="AG57" si="269">AE57*AF57</f>
        <v>0.72120000000000006</v>
      </c>
      <c r="AH57" s="24">
        <f>AG57-AI57</f>
        <v>0.72120000000000006</v>
      </c>
      <c r="AI57" s="24">
        <v>0</v>
      </c>
      <c r="AJ57" s="24">
        <f t="shared" si="260"/>
        <v>0.02</v>
      </c>
      <c r="AK57" s="24">
        <v>37.5</v>
      </c>
      <c r="AL57" s="24">
        <f t="shared" ref="AL57" si="270">AJ57*AK57</f>
        <v>0.75</v>
      </c>
      <c r="AM57" s="24">
        <f>AL57-AN57</f>
        <v>0.75</v>
      </c>
      <c r="AN57" s="24">
        <v>0</v>
      </c>
      <c r="AO57" s="24">
        <f t="shared" si="261"/>
        <v>0.04</v>
      </c>
      <c r="AP57" s="24">
        <f t="shared" si="262"/>
        <v>1.4712000000000001</v>
      </c>
      <c r="AQ57" s="24">
        <f t="shared" si="263"/>
        <v>1.4712000000000001</v>
      </c>
      <c r="AR57" s="24">
        <f t="shared" si="264"/>
        <v>0</v>
      </c>
    </row>
    <row r="58" spans="1:44" s="15" customFormat="1" ht="31.5" hidden="1" x14ac:dyDescent="0.25">
      <c r="A58" s="22" t="s">
        <v>77</v>
      </c>
      <c r="B58" s="1" t="s">
        <v>16</v>
      </c>
      <c r="C58" s="8"/>
      <c r="D58" s="8"/>
      <c r="E58" s="8">
        <f>E59+E60+E61</f>
        <v>464.88729000000001</v>
      </c>
      <c r="F58" s="8">
        <f t="shared" ref="F58:G58" si="271">F59+F60+F61</f>
        <v>359.34908100000001</v>
      </c>
      <c r="G58" s="8">
        <f t="shared" si="271"/>
        <v>105.53820900000001</v>
      </c>
      <c r="H58" s="8"/>
      <c r="I58" s="8"/>
      <c r="J58" s="8">
        <f>J59+J60+J61</f>
        <v>601.49935000000005</v>
      </c>
      <c r="K58" s="8">
        <f t="shared" ref="K58:L58" si="272">K59+K60+K61</f>
        <v>458.15514000000007</v>
      </c>
      <c r="L58" s="8">
        <f t="shared" si="272"/>
        <v>143.34421000000003</v>
      </c>
      <c r="M58" s="8"/>
      <c r="N58" s="8">
        <f>N59+N60+N61</f>
        <v>1066.3866400000002</v>
      </c>
      <c r="O58" s="8">
        <f t="shared" ref="O58:P58" si="273">O59+O60+O61</f>
        <v>817.50422100000014</v>
      </c>
      <c r="P58" s="8">
        <f t="shared" si="273"/>
        <v>248.882419</v>
      </c>
      <c r="Q58" s="8"/>
      <c r="R58" s="8"/>
      <c r="S58" s="8">
        <f>S59+S60+S61</f>
        <v>487.62915000000004</v>
      </c>
      <c r="T58" s="8">
        <f t="shared" ref="T58:U58" si="274">T59+T60+T61</f>
        <v>376.77763500000003</v>
      </c>
      <c r="U58" s="8">
        <f t="shared" si="274"/>
        <v>110.85151500000002</v>
      </c>
      <c r="V58" s="8"/>
      <c r="W58" s="8"/>
      <c r="X58" s="8">
        <f>X59+X60+X61</f>
        <v>625.54090000000008</v>
      </c>
      <c r="Y58" s="8">
        <f t="shared" ref="Y58:Z58" si="275">Y59+Y60+Y61</f>
        <v>476.33316000000002</v>
      </c>
      <c r="Z58" s="8">
        <f t="shared" si="275"/>
        <v>149.20774</v>
      </c>
      <c r="AA58" s="8"/>
      <c r="AB58" s="8">
        <f>AB59+AB60+AB61</f>
        <v>1113.1700499999999</v>
      </c>
      <c r="AC58" s="8">
        <f t="shared" ref="AC58:AD58" si="276">AC59+AC60+AC61</f>
        <v>853.11079500000005</v>
      </c>
      <c r="AD58" s="8">
        <f t="shared" si="276"/>
        <v>260.05925500000001</v>
      </c>
      <c r="AE58" s="8"/>
      <c r="AF58" s="8"/>
      <c r="AG58" s="8">
        <f>AG59+AG60+AG61</f>
        <v>507.11910000000006</v>
      </c>
      <c r="AH58" s="8">
        <f t="shared" ref="AH58:AI58" si="277">AH59+AH60+AH61</f>
        <v>391.70769000000001</v>
      </c>
      <c r="AI58" s="8">
        <f t="shared" si="277"/>
        <v>115.41141</v>
      </c>
      <c r="AJ58" s="8"/>
      <c r="AK58" s="8"/>
      <c r="AL58" s="8">
        <f>AL59+AL60+AL61</f>
        <v>650.54875000000004</v>
      </c>
      <c r="AM58" s="8">
        <f t="shared" ref="AM58:AN58" si="278">AM59+AM60+AM61</f>
        <v>495.25314000000003</v>
      </c>
      <c r="AN58" s="8">
        <f t="shared" si="278"/>
        <v>155.29561000000001</v>
      </c>
      <c r="AO58" s="8"/>
      <c r="AP58" s="8">
        <f>AP59+AP60+AP61</f>
        <v>1157.66785</v>
      </c>
      <c r="AQ58" s="8">
        <f t="shared" ref="AQ58:AR58" si="279">AQ59+AQ60+AQ61</f>
        <v>886.9608300000001</v>
      </c>
      <c r="AR58" s="8">
        <f t="shared" si="279"/>
        <v>270.70702000000006</v>
      </c>
    </row>
    <row r="59" spans="1:44" hidden="1" x14ac:dyDescent="0.25">
      <c r="A59" s="17"/>
      <c r="B59" s="3" t="s">
        <v>13</v>
      </c>
      <c r="C59" s="24">
        <f t="shared" ref="C59" si="280">C63+C67+C71+C74</f>
        <v>6.1740000000000004</v>
      </c>
      <c r="D59" s="24"/>
      <c r="E59" s="24">
        <f t="shared" ref="E59:H59" si="281">E63+E67+E71+E74</f>
        <v>242.51471999999998</v>
      </c>
      <c r="F59" s="24">
        <f t="shared" si="281"/>
        <v>160.89892800000001</v>
      </c>
      <c r="G59" s="24">
        <f t="shared" si="281"/>
        <v>81.615791999999999</v>
      </c>
      <c r="H59" s="24">
        <f t="shared" si="281"/>
        <v>7.6660000000000004</v>
      </c>
      <c r="I59" s="24"/>
      <c r="J59" s="24">
        <f t="shared" ref="J59:Q59" si="282">J63+J67+J71+J74</f>
        <v>315.83920000000001</v>
      </c>
      <c r="K59" s="24">
        <f t="shared" si="282"/>
        <v>205.11168000000004</v>
      </c>
      <c r="L59" s="24">
        <f t="shared" si="282"/>
        <v>110.72752000000001</v>
      </c>
      <c r="M59" s="24">
        <f t="shared" si="282"/>
        <v>13.840000000000002</v>
      </c>
      <c r="N59" s="24">
        <f t="shared" si="282"/>
        <v>558.35392000000002</v>
      </c>
      <c r="O59" s="24">
        <f t="shared" si="282"/>
        <v>366.01060800000005</v>
      </c>
      <c r="P59" s="24">
        <f t="shared" si="282"/>
        <v>192.343312</v>
      </c>
      <c r="Q59" s="24">
        <f t="shared" si="282"/>
        <v>6.1740000000000004</v>
      </c>
      <c r="R59" s="24"/>
      <c r="S59" s="24">
        <f t="shared" ref="S59:V59" si="283">S63+S67+S71+S74</f>
        <v>254.36880000000005</v>
      </c>
      <c r="T59" s="24">
        <f t="shared" si="283"/>
        <v>168.69912000000002</v>
      </c>
      <c r="U59" s="24">
        <f t="shared" si="283"/>
        <v>85.669680000000014</v>
      </c>
      <c r="V59" s="24">
        <f t="shared" si="283"/>
        <v>7.6660000000000004</v>
      </c>
      <c r="W59" s="24"/>
      <c r="X59" s="24">
        <f t="shared" ref="X59:AE59" si="284">X63+X67+X71+X74</f>
        <v>328.48810000000003</v>
      </c>
      <c r="Y59" s="24">
        <f t="shared" si="284"/>
        <v>213.27324000000002</v>
      </c>
      <c r="Z59" s="24">
        <f t="shared" si="284"/>
        <v>115.21486</v>
      </c>
      <c r="AA59" s="24">
        <f t="shared" si="284"/>
        <v>13.840000000000002</v>
      </c>
      <c r="AB59" s="24">
        <f t="shared" si="284"/>
        <v>582.8569</v>
      </c>
      <c r="AC59" s="24">
        <f t="shared" si="284"/>
        <v>381.97236000000004</v>
      </c>
      <c r="AD59" s="24">
        <f t="shared" si="284"/>
        <v>200.88454000000002</v>
      </c>
      <c r="AE59" s="24">
        <f t="shared" si="284"/>
        <v>6.1740000000000004</v>
      </c>
      <c r="AF59" s="24"/>
      <c r="AG59" s="24">
        <f t="shared" ref="AG59:AJ59" si="285">AG63+AG67+AG71+AG74</f>
        <v>264.55590000000001</v>
      </c>
      <c r="AH59" s="24">
        <f t="shared" si="285"/>
        <v>175.40241</v>
      </c>
      <c r="AI59" s="24">
        <f t="shared" si="285"/>
        <v>89.153490000000005</v>
      </c>
      <c r="AJ59" s="24">
        <f t="shared" si="285"/>
        <v>7.6660000000000004</v>
      </c>
      <c r="AK59" s="24"/>
      <c r="AL59" s="24">
        <f t="shared" ref="AL59:AR59" si="286">AL63+AL67+AL71+AL74</f>
        <v>341.59696000000002</v>
      </c>
      <c r="AM59" s="24">
        <f t="shared" si="286"/>
        <v>221.731584</v>
      </c>
      <c r="AN59" s="24">
        <f t="shared" si="286"/>
        <v>119.865376</v>
      </c>
      <c r="AO59" s="24">
        <f t="shared" si="286"/>
        <v>13.840000000000002</v>
      </c>
      <c r="AP59" s="24">
        <f t="shared" si="286"/>
        <v>606.15286000000003</v>
      </c>
      <c r="AQ59" s="24">
        <f t="shared" si="286"/>
        <v>397.13399400000003</v>
      </c>
      <c r="AR59" s="24">
        <f t="shared" si="286"/>
        <v>209.01886600000003</v>
      </c>
    </row>
    <row r="60" spans="1:44" hidden="1" x14ac:dyDescent="0.25">
      <c r="A60" s="17"/>
      <c r="B60" s="3" t="s">
        <v>14</v>
      </c>
      <c r="C60" s="24">
        <f>C64+C68+C72+C75</f>
        <v>4.5940000000000003</v>
      </c>
      <c r="D60" s="24"/>
      <c r="E60" s="24">
        <f>E64+E68+E72+E75</f>
        <v>148.24838000000003</v>
      </c>
      <c r="F60" s="24">
        <f t="shared" ref="F60:H60" si="287">F64+F68+F72+F75</f>
        <v>132.30010200000001</v>
      </c>
      <c r="G60" s="24">
        <f t="shared" si="287"/>
        <v>15.948278000000004</v>
      </c>
      <c r="H60" s="24">
        <f t="shared" si="287"/>
        <v>5.6260000000000003</v>
      </c>
      <c r="I60" s="24"/>
      <c r="J60" s="24">
        <f t="shared" ref="J60:Q60" si="288">J64+J68+J72+J75</f>
        <v>190.44010000000003</v>
      </c>
      <c r="K60" s="24">
        <f t="shared" si="288"/>
        <v>168.69564000000003</v>
      </c>
      <c r="L60" s="24">
        <f t="shared" si="288"/>
        <v>21.744460000000004</v>
      </c>
      <c r="M60" s="24">
        <f t="shared" si="288"/>
        <v>10.220000000000001</v>
      </c>
      <c r="N60" s="24">
        <f t="shared" si="288"/>
        <v>338.68848000000008</v>
      </c>
      <c r="O60" s="24">
        <f t="shared" si="288"/>
        <v>300.99574200000001</v>
      </c>
      <c r="P60" s="24">
        <f t="shared" si="288"/>
        <v>37.692738000000006</v>
      </c>
      <c r="Q60" s="24">
        <f t="shared" si="288"/>
        <v>4.5940000000000003</v>
      </c>
      <c r="R60" s="24"/>
      <c r="S60" s="24">
        <f t="shared" ref="S60:V60" si="289">S64+S68+S72+S75</f>
        <v>155.5069</v>
      </c>
      <c r="T60" s="24">
        <f t="shared" si="289"/>
        <v>138.71901</v>
      </c>
      <c r="U60" s="24">
        <f t="shared" si="289"/>
        <v>16.787890000000001</v>
      </c>
      <c r="V60" s="24">
        <f t="shared" si="289"/>
        <v>5.6260000000000003</v>
      </c>
      <c r="W60" s="24"/>
      <c r="X60" s="24">
        <f t="shared" ref="X60:AE60" si="290">X64+X68+X72+X75</f>
        <v>198.03520000000003</v>
      </c>
      <c r="Y60" s="24">
        <f t="shared" si="290"/>
        <v>175.37328000000002</v>
      </c>
      <c r="Z60" s="24">
        <f t="shared" si="290"/>
        <v>22.661920000000009</v>
      </c>
      <c r="AA60" s="24">
        <f t="shared" si="290"/>
        <v>10.220000000000001</v>
      </c>
      <c r="AB60" s="24">
        <f t="shared" si="290"/>
        <v>353.5421</v>
      </c>
      <c r="AC60" s="24">
        <f t="shared" si="290"/>
        <v>314.09228999999999</v>
      </c>
      <c r="AD60" s="24">
        <f t="shared" si="290"/>
        <v>39.449810000000014</v>
      </c>
      <c r="AE60" s="24">
        <f t="shared" si="290"/>
        <v>4.5940000000000003</v>
      </c>
      <c r="AF60" s="24"/>
      <c r="AG60" s="24">
        <f t="shared" ref="AG60:AJ60" si="291">AG64+AG68+AG72+AG75</f>
        <v>161.70880000000002</v>
      </c>
      <c r="AH60" s="24">
        <f t="shared" si="291"/>
        <v>144.20352</v>
      </c>
      <c r="AI60" s="24">
        <f t="shared" si="291"/>
        <v>17.505280000000003</v>
      </c>
      <c r="AJ60" s="24">
        <f t="shared" si="291"/>
        <v>5.6260000000000003</v>
      </c>
      <c r="AK60" s="24"/>
      <c r="AL60" s="24">
        <f t="shared" ref="AL60:AR60" si="292">AL64+AL68+AL72+AL75</f>
        <v>205.96786</v>
      </c>
      <c r="AM60" s="24">
        <f t="shared" si="292"/>
        <v>182.34770399999999</v>
      </c>
      <c r="AN60" s="24">
        <f t="shared" si="292"/>
        <v>23.620156000000005</v>
      </c>
      <c r="AO60" s="24">
        <f t="shared" si="292"/>
        <v>10.220000000000001</v>
      </c>
      <c r="AP60" s="24">
        <f t="shared" si="292"/>
        <v>367.67665999999997</v>
      </c>
      <c r="AQ60" s="24">
        <f t="shared" si="292"/>
        <v>326.55122399999999</v>
      </c>
      <c r="AR60" s="24">
        <f t="shared" si="292"/>
        <v>41.125436000000001</v>
      </c>
    </row>
    <row r="61" spans="1:44" ht="31.5" hidden="1" x14ac:dyDescent="0.25">
      <c r="A61" s="17"/>
      <c r="B61" s="3" t="s">
        <v>156</v>
      </c>
      <c r="C61" s="24">
        <f t="shared" ref="C61" si="293">C65+C69+C76</f>
        <v>4.5940000000000003</v>
      </c>
      <c r="D61" s="24"/>
      <c r="E61" s="24">
        <f t="shared" ref="E61:H61" si="294">E65+E69+E76</f>
        <v>74.124190000000013</v>
      </c>
      <c r="F61" s="24">
        <f t="shared" si="294"/>
        <v>66.150051000000005</v>
      </c>
      <c r="G61" s="24">
        <f t="shared" si="294"/>
        <v>7.9741390000000019</v>
      </c>
      <c r="H61" s="24">
        <f t="shared" si="294"/>
        <v>5.6260000000000003</v>
      </c>
      <c r="I61" s="24"/>
      <c r="J61" s="24">
        <f t="shared" ref="J61:Q61" si="295">J65+J69+J76</f>
        <v>95.220050000000015</v>
      </c>
      <c r="K61" s="24">
        <f t="shared" si="295"/>
        <v>84.347820000000013</v>
      </c>
      <c r="L61" s="24">
        <f t="shared" si="295"/>
        <v>10.872230000000002</v>
      </c>
      <c r="M61" s="24">
        <f t="shared" si="295"/>
        <v>10.220000000000001</v>
      </c>
      <c r="N61" s="24">
        <f t="shared" si="295"/>
        <v>169.34424000000004</v>
      </c>
      <c r="O61" s="24">
        <f t="shared" si="295"/>
        <v>150.497871</v>
      </c>
      <c r="P61" s="24">
        <f t="shared" si="295"/>
        <v>18.846369000000003</v>
      </c>
      <c r="Q61" s="24">
        <f t="shared" si="295"/>
        <v>4.5940000000000003</v>
      </c>
      <c r="R61" s="24"/>
      <c r="S61" s="24">
        <f t="shared" ref="S61:V61" si="296">S65+S69+S76</f>
        <v>77.753450000000001</v>
      </c>
      <c r="T61" s="24">
        <f t="shared" si="296"/>
        <v>69.359504999999999</v>
      </c>
      <c r="U61" s="24">
        <f t="shared" si="296"/>
        <v>8.3939450000000004</v>
      </c>
      <c r="V61" s="24">
        <f t="shared" si="296"/>
        <v>5.6260000000000003</v>
      </c>
      <c r="W61" s="24"/>
      <c r="X61" s="24">
        <f t="shared" ref="X61:AE61" si="297">X65+X69+X76</f>
        <v>99.017600000000016</v>
      </c>
      <c r="Y61" s="24">
        <f t="shared" si="297"/>
        <v>87.686640000000011</v>
      </c>
      <c r="Z61" s="24">
        <f t="shared" si="297"/>
        <v>11.330960000000005</v>
      </c>
      <c r="AA61" s="24">
        <f t="shared" si="297"/>
        <v>10.220000000000001</v>
      </c>
      <c r="AB61" s="24">
        <f t="shared" si="297"/>
        <v>176.77105</v>
      </c>
      <c r="AC61" s="24">
        <f t="shared" si="297"/>
        <v>157.046145</v>
      </c>
      <c r="AD61" s="24">
        <f t="shared" si="297"/>
        <v>19.724905000000007</v>
      </c>
      <c r="AE61" s="24">
        <f t="shared" si="297"/>
        <v>4.5940000000000003</v>
      </c>
      <c r="AF61" s="24"/>
      <c r="AG61" s="24">
        <f t="shared" ref="AG61:AJ61" si="298">AG65+AG69+AG76</f>
        <v>80.854400000000012</v>
      </c>
      <c r="AH61" s="24">
        <f t="shared" si="298"/>
        <v>72.101759999999999</v>
      </c>
      <c r="AI61" s="24">
        <f t="shared" si="298"/>
        <v>8.7526400000000013</v>
      </c>
      <c r="AJ61" s="24">
        <f t="shared" si="298"/>
        <v>5.6260000000000003</v>
      </c>
      <c r="AK61" s="24"/>
      <c r="AL61" s="24">
        <f t="shared" ref="AL61:AR61" si="299">AL65+AL69+AL76</f>
        <v>102.98393</v>
      </c>
      <c r="AM61" s="24">
        <f t="shared" si="299"/>
        <v>91.173851999999997</v>
      </c>
      <c r="AN61" s="24">
        <f t="shared" si="299"/>
        <v>11.810078000000003</v>
      </c>
      <c r="AO61" s="24">
        <f t="shared" si="299"/>
        <v>10.220000000000001</v>
      </c>
      <c r="AP61" s="24">
        <f t="shared" si="299"/>
        <v>183.83832999999998</v>
      </c>
      <c r="AQ61" s="24">
        <f t="shared" si="299"/>
        <v>163.275612</v>
      </c>
      <c r="AR61" s="24">
        <f t="shared" si="299"/>
        <v>20.562718</v>
      </c>
    </row>
    <row r="62" spans="1:44" s="15" customFormat="1" ht="47.25" hidden="1" x14ac:dyDescent="0.25">
      <c r="A62" s="22" t="s">
        <v>136</v>
      </c>
      <c r="B62" s="2" t="s">
        <v>17</v>
      </c>
      <c r="C62" s="8"/>
      <c r="D62" s="8"/>
      <c r="E62" s="8">
        <f>E63+E64+E65</f>
        <v>395.81009000000006</v>
      </c>
      <c r="F62" s="8">
        <f>F63+F64+F65</f>
        <v>356.22908100000001</v>
      </c>
      <c r="G62" s="8">
        <f>G63+G64+G65</f>
        <v>39.581009000000009</v>
      </c>
      <c r="H62" s="8"/>
      <c r="I62" s="8"/>
      <c r="J62" s="8">
        <f>J63+J64+J65</f>
        <v>505.4946000000001</v>
      </c>
      <c r="K62" s="8">
        <f t="shared" ref="K62:L62" si="300">K63+K64+K65</f>
        <v>454.94514000000009</v>
      </c>
      <c r="L62" s="8">
        <f t="shared" si="300"/>
        <v>50.54946000000001</v>
      </c>
      <c r="M62" s="8"/>
      <c r="N62" s="8">
        <f>N63+N64+N65</f>
        <v>901.30469000000016</v>
      </c>
      <c r="O62" s="8">
        <f>O63+O64+O65</f>
        <v>811.1742210000001</v>
      </c>
      <c r="P62" s="8">
        <f>P63+P64+P65</f>
        <v>90.130469000000033</v>
      </c>
      <c r="Q62" s="8"/>
      <c r="R62" s="8"/>
      <c r="S62" s="8">
        <f>S63+S64+S65</f>
        <v>415.17515000000003</v>
      </c>
      <c r="T62" s="8">
        <f t="shared" ref="T62:U62" si="301">T63+T64+T65</f>
        <v>373.65763500000003</v>
      </c>
      <c r="U62" s="8">
        <f t="shared" si="301"/>
        <v>41.517515000000003</v>
      </c>
      <c r="V62" s="8"/>
      <c r="W62" s="8"/>
      <c r="X62" s="8">
        <f>X63+X64+X65</f>
        <v>525.69240000000013</v>
      </c>
      <c r="Y62" s="8">
        <f t="shared" ref="Y62:Z62" si="302">Y63+Y64+Y65</f>
        <v>473.1231600000001</v>
      </c>
      <c r="Z62" s="8">
        <f t="shared" si="302"/>
        <v>52.569240000000015</v>
      </c>
      <c r="AA62" s="8"/>
      <c r="AB62" s="8">
        <f>AB63+AB64+AB65</f>
        <v>940.86755000000005</v>
      </c>
      <c r="AC62" s="8">
        <f t="shared" ref="AC62:AD62" si="303">AC63+AC64+AC65</f>
        <v>846.78079500000013</v>
      </c>
      <c r="AD62" s="8">
        <f t="shared" si="303"/>
        <v>94.086755000000011</v>
      </c>
      <c r="AE62" s="8"/>
      <c r="AF62" s="8"/>
      <c r="AG62" s="8">
        <f>AG63+AG64+AG65</f>
        <v>431.7641000000001</v>
      </c>
      <c r="AH62" s="8">
        <f t="shared" ref="AH62:AI62" si="304">AH63+AH64+AH65</f>
        <v>388.58769000000001</v>
      </c>
      <c r="AI62" s="8">
        <f t="shared" si="304"/>
        <v>43.176410000000004</v>
      </c>
      <c r="AJ62" s="8"/>
      <c r="AK62" s="8"/>
      <c r="AL62" s="8">
        <f>AL63+AL64+AL65</f>
        <v>546.71460000000002</v>
      </c>
      <c r="AM62" s="8">
        <f t="shared" ref="AM62:AN62" si="305">AM63+AM64+AM65</f>
        <v>492.04313999999999</v>
      </c>
      <c r="AN62" s="8">
        <f t="shared" si="305"/>
        <v>54.67146000000001</v>
      </c>
      <c r="AO62" s="8"/>
      <c r="AP62" s="8">
        <f>AP63+AP64+AP65</f>
        <v>978.47870000000012</v>
      </c>
      <c r="AQ62" s="8">
        <f t="shared" ref="AQ62:AR62" si="306">AQ63+AQ64+AQ65</f>
        <v>880.63083000000006</v>
      </c>
      <c r="AR62" s="8">
        <f t="shared" si="306"/>
        <v>97.84787</v>
      </c>
    </row>
    <row r="63" spans="1:44" hidden="1" x14ac:dyDescent="0.25">
      <c r="A63" s="17"/>
      <c r="B63" s="3" t="s">
        <v>13</v>
      </c>
      <c r="C63" s="24">
        <v>4.5140000000000002</v>
      </c>
      <c r="D63" s="24">
        <v>39.28</v>
      </c>
      <c r="E63" s="24">
        <f>C63*D63</f>
        <v>177.30992000000001</v>
      </c>
      <c r="F63" s="24">
        <f>E63-G63</f>
        <v>159.57892800000002</v>
      </c>
      <c r="G63" s="24">
        <f>E63*10%</f>
        <v>17.730992000000001</v>
      </c>
      <c r="H63" s="24">
        <v>5.4960000000000004</v>
      </c>
      <c r="I63" s="24">
        <v>41.2</v>
      </c>
      <c r="J63" s="24">
        <f>H63*I63</f>
        <v>226.43520000000004</v>
      </c>
      <c r="K63" s="24">
        <f>J63-L63</f>
        <v>203.79168000000004</v>
      </c>
      <c r="L63" s="24">
        <f>J63*10%</f>
        <v>22.643520000000006</v>
      </c>
      <c r="M63" s="24">
        <f t="shared" ref="M63:M65" si="307">C63+H63</f>
        <v>10.010000000000002</v>
      </c>
      <c r="N63" s="24">
        <f t="shared" ref="N63:P65" si="308">E63+J63</f>
        <v>403.74512000000004</v>
      </c>
      <c r="O63" s="24">
        <f t="shared" si="308"/>
        <v>363.37060800000006</v>
      </c>
      <c r="P63" s="24">
        <f t="shared" si="308"/>
        <v>40.37451200000001</v>
      </c>
      <c r="Q63" s="24">
        <f t="shared" ref="Q63:Q65" si="309">C63</f>
        <v>4.5140000000000002</v>
      </c>
      <c r="R63" s="24">
        <v>41.2</v>
      </c>
      <c r="S63" s="24">
        <f>Q63*R63</f>
        <v>185.97680000000003</v>
      </c>
      <c r="T63" s="24">
        <f>S63-U63</f>
        <v>167.37912000000003</v>
      </c>
      <c r="U63" s="24">
        <f>S63*10%</f>
        <v>18.597680000000004</v>
      </c>
      <c r="V63" s="24">
        <f t="shared" ref="V63:V65" si="310">H63</f>
        <v>5.4960000000000004</v>
      </c>
      <c r="W63" s="24">
        <v>42.85</v>
      </c>
      <c r="X63" s="24">
        <f>V63*W63</f>
        <v>235.50360000000003</v>
      </c>
      <c r="Y63" s="24">
        <f>X63-Z63</f>
        <v>211.95324000000002</v>
      </c>
      <c r="Z63" s="24">
        <f>X63*10%</f>
        <v>23.550360000000005</v>
      </c>
      <c r="AA63" s="24">
        <f t="shared" ref="AA63:AA65" si="311">Q63+V63</f>
        <v>10.010000000000002</v>
      </c>
      <c r="AB63" s="24">
        <f t="shared" ref="AB63:AD65" si="312">S63+X63</f>
        <v>421.48040000000003</v>
      </c>
      <c r="AC63" s="24">
        <f t="shared" si="312"/>
        <v>379.33236000000005</v>
      </c>
      <c r="AD63" s="24">
        <f t="shared" si="312"/>
        <v>42.148040000000009</v>
      </c>
      <c r="AE63" s="24">
        <f t="shared" si="107"/>
        <v>4.5140000000000002</v>
      </c>
      <c r="AF63" s="24">
        <v>42.85</v>
      </c>
      <c r="AG63" s="24">
        <f>AE63*AF63</f>
        <v>193.42490000000001</v>
      </c>
      <c r="AH63" s="24">
        <f>AG63-AI63</f>
        <v>174.08241000000001</v>
      </c>
      <c r="AI63" s="24">
        <f>AG63*10%</f>
        <v>19.342490000000002</v>
      </c>
      <c r="AJ63" s="24">
        <f t="shared" ref="AJ63:AJ65" si="313">H63</f>
        <v>5.4960000000000004</v>
      </c>
      <c r="AK63" s="24">
        <v>44.56</v>
      </c>
      <c r="AL63" s="24">
        <f>AJ63*AK63</f>
        <v>244.90176000000002</v>
      </c>
      <c r="AM63" s="24">
        <f>AL63-AN63</f>
        <v>220.411584</v>
      </c>
      <c r="AN63" s="24">
        <f>AL63*10%</f>
        <v>24.490176000000005</v>
      </c>
      <c r="AO63" s="24">
        <f t="shared" ref="AO63:AO65" si="314">AE63+AJ63</f>
        <v>10.010000000000002</v>
      </c>
      <c r="AP63" s="24">
        <f t="shared" ref="AP63:AP65" si="315">AG63+AL63</f>
        <v>438.32666000000006</v>
      </c>
      <c r="AQ63" s="24">
        <f t="shared" ref="AQ63:AQ65" si="316">AH63+AM63</f>
        <v>394.49399400000004</v>
      </c>
      <c r="AR63" s="24">
        <f t="shared" ref="AR63:AR65" si="317">AI63+AN63</f>
        <v>43.832666000000003</v>
      </c>
    </row>
    <row r="64" spans="1:44" hidden="1" x14ac:dyDescent="0.25">
      <c r="A64" s="17"/>
      <c r="B64" s="3" t="s">
        <v>14</v>
      </c>
      <c r="C64" s="24">
        <v>4.5140000000000002</v>
      </c>
      <c r="D64" s="24">
        <v>32.270000000000003</v>
      </c>
      <c r="E64" s="24">
        <f t="shared" ref="E64" si="318">C64*D64</f>
        <v>145.66678000000002</v>
      </c>
      <c r="F64" s="24">
        <f>E64-G64</f>
        <v>131.10010200000002</v>
      </c>
      <c r="G64" s="24">
        <f>E64*10%</f>
        <v>14.566678000000003</v>
      </c>
      <c r="H64" s="24">
        <v>5.4960000000000004</v>
      </c>
      <c r="I64" s="24">
        <v>33.85</v>
      </c>
      <c r="J64" s="24">
        <f t="shared" ref="J64" si="319">H64*I64</f>
        <v>186.03960000000004</v>
      </c>
      <c r="K64" s="24">
        <f>J64-L64</f>
        <v>167.43564000000003</v>
      </c>
      <c r="L64" s="24">
        <f>J64*10%</f>
        <v>18.603960000000004</v>
      </c>
      <c r="M64" s="24">
        <f t="shared" si="307"/>
        <v>10.010000000000002</v>
      </c>
      <c r="N64" s="24">
        <f t="shared" si="308"/>
        <v>331.70638000000008</v>
      </c>
      <c r="O64" s="24">
        <f t="shared" si="308"/>
        <v>298.53574200000003</v>
      </c>
      <c r="P64" s="24">
        <f t="shared" si="308"/>
        <v>33.170638000000011</v>
      </c>
      <c r="Q64" s="24">
        <f t="shared" si="309"/>
        <v>4.5140000000000002</v>
      </c>
      <c r="R64" s="24">
        <v>33.85</v>
      </c>
      <c r="S64" s="24">
        <f t="shared" ref="S64" si="320">Q64*R64</f>
        <v>152.7989</v>
      </c>
      <c r="T64" s="24">
        <f>S64-U64</f>
        <v>137.51901000000001</v>
      </c>
      <c r="U64" s="24">
        <f>S64*10%</f>
        <v>15.279890000000002</v>
      </c>
      <c r="V64" s="24">
        <f t="shared" si="310"/>
        <v>5.4960000000000004</v>
      </c>
      <c r="W64" s="24">
        <v>35.200000000000003</v>
      </c>
      <c r="X64" s="24">
        <f t="shared" ref="X64" si="321">V64*W64</f>
        <v>193.45920000000004</v>
      </c>
      <c r="Y64" s="24">
        <f>X64-Z64</f>
        <v>174.11328000000003</v>
      </c>
      <c r="Z64" s="24">
        <f>X64*10%</f>
        <v>19.345920000000007</v>
      </c>
      <c r="AA64" s="24">
        <f t="shared" si="311"/>
        <v>10.010000000000002</v>
      </c>
      <c r="AB64" s="24">
        <f t="shared" si="312"/>
        <v>346.25810000000001</v>
      </c>
      <c r="AC64" s="24">
        <f t="shared" si="312"/>
        <v>311.63229000000001</v>
      </c>
      <c r="AD64" s="24">
        <f t="shared" si="312"/>
        <v>34.625810000000008</v>
      </c>
      <c r="AE64" s="24">
        <f t="shared" si="107"/>
        <v>4.5140000000000002</v>
      </c>
      <c r="AF64" s="24">
        <v>35.200000000000003</v>
      </c>
      <c r="AG64" s="24">
        <f t="shared" ref="AG64" si="322">AE64*AF64</f>
        <v>158.89280000000002</v>
      </c>
      <c r="AH64" s="24">
        <f>AG64-AI64</f>
        <v>143.00352000000001</v>
      </c>
      <c r="AI64" s="24">
        <f>AG64*10%</f>
        <v>15.889280000000003</v>
      </c>
      <c r="AJ64" s="24">
        <f t="shared" si="313"/>
        <v>5.4960000000000004</v>
      </c>
      <c r="AK64" s="24">
        <v>36.61</v>
      </c>
      <c r="AL64" s="24">
        <f t="shared" ref="AL64" si="323">AJ64*AK64</f>
        <v>201.20856000000001</v>
      </c>
      <c r="AM64" s="24">
        <f>AL64-AN64</f>
        <v>181.087704</v>
      </c>
      <c r="AN64" s="24">
        <f>AL64*10%</f>
        <v>20.120856000000003</v>
      </c>
      <c r="AO64" s="24">
        <f t="shared" si="314"/>
        <v>10.010000000000002</v>
      </c>
      <c r="AP64" s="24">
        <f t="shared" si="315"/>
        <v>360.10136</v>
      </c>
      <c r="AQ64" s="24">
        <f t="shared" si="316"/>
        <v>324.09122400000001</v>
      </c>
      <c r="AR64" s="24">
        <f t="shared" si="317"/>
        <v>36.010136000000003</v>
      </c>
    </row>
    <row r="65" spans="1:44" ht="31.5" hidden="1" x14ac:dyDescent="0.25">
      <c r="A65" s="17"/>
      <c r="B65" s="3" t="s">
        <v>156</v>
      </c>
      <c r="C65" s="24">
        <v>4.5140000000000002</v>
      </c>
      <c r="D65" s="24">
        <v>32.270000000000003</v>
      </c>
      <c r="E65" s="24">
        <f>C65*D65*0.5</f>
        <v>72.833390000000009</v>
      </c>
      <c r="F65" s="24">
        <f>E65-G65</f>
        <v>65.550051000000011</v>
      </c>
      <c r="G65" s="24">
        <f>E65*10%</f>
        <v>7.2833390000000016</v>
      </c>
      <c r="H65" s="24">
        <v>5.4960000000000004</v>
      </c>
      <c r="I65" s="24">
        <v>33.85</v>
      </c>
      <c r="J65" s="24">
        <f>H65*I65*0.5</f>
        <v>93.019800000000018</v>
      </c>
      <c r="K65" s="24">
        <f>J65-L65</f>
        <v>83.717820000000017</v>
      </c>
      <c r="L65" s="24">
        <f>J65*10%</f>
        <v>9.3019800000000021</v>
      </c>
      <c r="M65" s="24">
        <f t="shared" si="307"/>
        <v>10.010000000000002</v>
      </c>
      <c r="N65" s="24">
        <f t="shared" si="308"/>
        <v>165.85319000000004</v>
      </c>
      <c r="O65" s="24">
        <f t="shared" si="308"/>
        <v>149.26787100000001</v>
      </c>
      <c r="P65" s="24">
        <f t="shared" si="308"/>
        <v>16.585319000000005</v>
      </c>
      <c r="Q65" s="24">
        <f t="shared" si="309"/>
        <v>4.5140000000000002</v>
      </c>
      <c r="R65" s="24">
        <v>33.85</v>
      </c>
      <c r="S65" s="24">
        <f>Q65*R65*0.5</f>
        <v>76.399450000000002</v>
      </c>
      <c r="T65" s="24">
        <f>S65-U65</f>
        <v>68.759505000000004</v>
      </c>
      <c r="U65" s="24">
        <f>S65*10%</f>
        <v>7.6399450000000009</v>
      </c>
      <c r="V65" s="24">
        <f t="shared" si="310"/>
        <v>5.4960000000000004</v>
      </c>
      <c r="W65" s="24">
        <v>35.200000000000003</v>
      </c>
      <c r="X65" s="24">
        <f>V65*W65*0.5</f>
        <v>96.729600000000019</v>
      </c>
      <c r="Y65" s="24">
        <f>X65-Z65</f>
        <v>87.056640000000016</v>
      </c>
      <c r="Z65" s="24">
        <f>X65*10%</f>
        <v>9.6729600000000033</v>
      </c>
      <c r="AA65" s="24">
        <f t="shared" si="311"/>
        <v>10.010000000000002</v>
      </c>
      <c r="AB65" s="24">
        <f t="shared" si="312"/>
        <v>173.12905000000001</v>
      </c>
      <c r="AC65" s="24">
        <f t="shared" si="312"/>
        <v>155.81614500000001</v>
      </c>
      <c r="AD65" s="24">
        <f t="shared" si="312"/>
        <v>17.312905000000004</v>
      </c>
      <c r="AE65" s="24">
        <f t="shared" si="107"/>
        <v>4.5140000000000002</v>
      </c>
      <c r="AF65" s="24">
        <v>35.200000000000003</v>
      </c>
      <c r="AG65" s="24">
        <f>AE65*AF65*0.5</f>
        <v>79.446400000000011</v>
      </c>
      <c r="AH65" s="24">
        <f>AG65-AI65</f>
        <v>71.501760000000004</v>
      </c>
      <c r="AI65" s="24">
        <f>AG65*10%</f>
        <v>7.9446400000000015</v>
      </c>
      <c r="AJ65" s="24">
        <f t="shared" si="313"/>
        <v>5.4960000000000004</v>
      </c>
      <c r="AK65" s="24">
        <v>36.61</v>
      </c>
      <c r="AL65" s="24">
        <f>AJ65*AK65*0.5</f>
        <v>100.60428</v>
      </c>
      <c r="AM65" s="24">
        <f>AL65-AN65</f>
        <v>90.543852000000001</v>
      </c>
      <c r="AN65" s="24">
        <f>AL65*10%</f>
        <v>10.060428000000002</v>
      </c>
      <c r="AO65" s="24">
        <f t="shared" si="314"/>
        <v>10.010000000000002</v>
      </c>
      <c r="AP65" s="24">
        <f t="shared" si="315"/>
        <v>180.05068</v>
      </c>
      <c r="AQ65" s="24">
        <f t="shared" si="316"/>
        <v>162.04561200000001</v>
      </c>
      <c r="AR65" s="24">
        <f t="shared" si="317"/>
        <v>18.005068000000001</v>
      </c>
    </row>
    <row r="66" spans="1:44" s="15" customFormat="1" hidden="1" x14ac:dyDescent="0.25">
      <c r="A66" s="22" t="s">
        <v>137</v>
      </c>
      <c r="B66" s="1" t="s">
        <v>18</v>
      </c>
      <c r="C66" s="8"/>
      <c r="D66" s="8"/>
      <c r="E66" s="8">
        <f>E67+E68+E69</f>
        <v>6.1379500000000018</v>
      </c>
      <c r="F66" s="8">
        <f t="shared" ref="F66:G66" si="324">F67+F68+F69</f>
        <v>3.12</v>
      </c>
      <c r="G66" s="8">
        <f t="shared" si="324"/>
        <v>3.0179500000000012</v>
      </c>
      <c r="H66" s="8"/>
      <c r="I66" s="8"/>
      <c r="J66" s="8">
        <f>J67+J68+J69</f>
        <v>11.956750000000001</v>
      </c>
      <c r="K66" s="8">
        <f t="shared" ref="K66:L66" si="325">K67+K68+K69</f>
        <v>3.21</v>
      </c>
      <c r="L66" s="8">
        <f t="shared" si="325"/>
        <v>8.7467500000000005</v>
      </c>
      <c r="M66" s="8"/>
      <c r="N66" s="8">
        <f>N67+N68+N69</f>
        <v>18.0947</v>
      </c>
      <c r="O66" s="8">
        <f t="shared" ref="O66:P66" si="326">O67+O68+O69</f>
        <v>6.33</v>
      </c>
      <c r="P66" s="8">
        <f t="shared" si="326"/>
        <v>11.764700000000003</v>
      </c>
      <c r="Q66" s="8"/>
      <c r="R66" s="8"/>
      <c r="S66" s="8">
        <f>S67+S68+S69</f>
        <v>6.4382500000000009</v>
      </c>
      <c r="T66" s="8">
        <f t="shared" ref="T66:U66" si="327">T67+T68+T69</f>
        <v>3.12</v>
      </c>
      <c r="U66" s="8">
        <f t="shared" si="327"/>
        <v>3.3182500000000008</v>
      </c>
      <c r="V66" s="8"/>
      <c r="W66" s="8"/>
      <c r="X66" s="8">
        <f>X67+X68+X69</f>
        <v>12.4345</v>
      </c>
      <c r="Y66" s="8">
        <f t="shared" ref="Y66:Z66" si="328">Y67+Y68+Y69</f>
        <v>3.21</v>
      </c>
      <c r="Z66" s="8">
        <f t="shared" si="328"/>
        <v>9.2245000000000008</v>
      </c>
      <c r="AA66" s="8"/>
      <c r="AB66" s="8">
        <f>AB67+AB68+AB69</f>
        <v>18.87275</v>
      </c>
      <c r="AC66" s="8">
        <f t="shared" ref="AC66:AD66" si="329">AC67+AC68+AC69</f>
        <v>6.33</v>
      </c>
      <c r="AD66" s="8">
        <f t="shared" si="329"/>
        <v>12.542750000000002</v>
      </c>
      <c r="AE66" s="8"/>
      <c r="AF66" s="8"/>
      <c r="AG66" s="8">
        <f>AG67+AG68+AG69</f>
        <v>6.6955000000000009</v>
      </c>
      <c r="AH66" s="8">
        <f t="shared" ref="AH66:AI66" si="330">AH67+AH68+AH69</f>
        <v>3.12</v>
      </c>
      <c r="AI66" s="8">
        <f t="shared" si="330"/>
        <v>3.5755000000000008</v>
      </c>
      <c r="AJ66" s="8"/>
      <c r="AK66" s="8"/>
      <c r="AL66" s="8">
        <f>AL67+AL68+AL69</f>
        <v>12.931750000000001</v>
      </c>
      <c r="AM66" s="8">
        <f t="shared" ref="AM66:AN66" si="331">AM67+AM68+AM69</f>
        <v>3.21</v>
      </c>
      <c r="AN66" s="8">
        <f t="shared" si="331"/>
        <v>9.7217500000000019</v>
      </c>
      <c r="AO66" s="8"/>
      <c r="AP66" s="8">
        <f>AP67+AP68+AP69</f>
        <v>19.627250000000004</v>
      </c>
      <c r="AQ66" s="8">
        <f t="shared" ref="AQ66:AR66" si="332">AQ67+AQ68+AQ69</f>
        <v>6.33</v>
      </c>
      <c r="AR66" s="8">
        <f t="shared" si="332"/>
        <v>13.297250000000002</v>
      </c>
    </row>
    <row r="67" spans="1:44" hidden="1" x14ac:dyDescent="0.25">
      <c r="A67" s="17"/>
      <c r="B67" s="3" t="s">
        <v>13</v>
      </c>
      <c r="C67" s="24">
        <v>7.0000000000000007E-2</v>
      </c>
      <c r="D67" s="24">
        <v>39.28</v>
      </c>
      <c r="E67" s="24">
        <f>C67*D67</f>
        <v>2.7496000000000005</v>
      </c>
      <c r="F67" s="24">
        <v>1.32</v>
      </c>
      <c r="G67" s="24">
        <f>E67-F67</f>
        <v>1.4296000000000004</v>
      </c>
      <c r="H67" s="24">
        <v>0.13</v>
      </c>
      <c r="I67" s="24">
        <v>41.2</v>
      </c>
      <c r="J67" s="24">
        <f>H67*I67</f>
        <v>5.3560000000000008</v>
      </c>
      <c r="K67" s="24">
        <v>1.32</v>
      </c>
      <c r="L67" s="24">
        <f>J67-K67</f>
        <v>4.0360000000000005</v>
      </c>
      <c r="M67" s="24">
        <f t="shared" ref="M67:M69" si="333">C67+H67</f>
        <v>0.2</v>
      </c>
      <c r="N67" s="24">
        <f t="shared" ref="N67:P69" si="334">E67+J67</f>
        <v>8.1056000000000008</v>
      </c>
      <c r="O67" s="24">
        <f t="shared" si="334"/>
        <v>2.64</v>
      </c>
      <c r="P67" s="24">
        <f t="shared" si="334"/>
        <v>5.4656000000000011</v>
      </c>
      <c r="Q67" s="24">
        <f t="shared" ref="Q67:Q69" si="335">C67</f>
        <v>7.0000000000000007E-2</v>
      </c>
      <c r="R67" s="24">
        <v>41.2</v>
      </c>
      <c r="S67" s="24">
        <f>Q67*R67</f>
        <v>2.8840000000000003</v>
      </c>
      <c r="T67" s="24">
        <v>1.32</v>
      </c>
      <c r="U67" s="24">
        <f>S67-T67</f>
        <v>1.5640000000000003</v>
      </c>
      <c r="V67" s="24">
        <f t="shared" ref="V67:V69" si="336">H67</f>
        <v>0.13</v>
      </c>
      <c r="W67" s="24">
        <v>42.85</v>
      </c>
      <c r="X67" s="24">
        <f>V67*W67</f>
        <v>5.5705</v>
      </c>
      <c r="Y67" s="24">
        <v>1.32</v>
      </c>
      <c r="Z67" s="24">
        <f>X67-Y67</f>
        <v>4.2504999999999997</v>
      </c>
      <c r="AA67" s="24">
        <f t="shared" ref="AA67:AA69" si="337">Q67+V67</f>
        <v>0.2</v>
      </c>
      <c r="AB67" s="24">
        <f t="shared" ref="AB67:AD69" si="338">S67+X67</f>
        <v>8.4544999999999995</v>
      </c>
      <c r="AC67" s="24">
        <f t="shared" si="338"/>
        <v>2.64</v>
      </c>
      <c r="AD67" s="24">
        <f t="shared" si="338"/>
        <v>5.8144999999999998</v>
      </c>
      <c r="AE67" s="24">
        <f t="shared" si="107"/>
        <v>7.0000000000000007E-2</v>
      </c>
      <c r="AF67" s="24">
        <v>42.85</v>
      </c>
      <c r="AG67" s="24">
        <f>AE67*AF67</f>
        <v>2.9995000000000003</v>
      </c>
      <c r="AH67" s="24">
        <v>1.32</v>
      </c>
      <c r="AI67" s="24">
        <f>AG67-AH67</f>
        <v>1.6795000000000002</v>
      </c>
      <c r="AJ67" s="24">
        <f t="shared" ref="AJ67:AJ69" si="339">H67</f>
        <v>0.13</v>
      </c>
      <c r="AK67" s="24">
        <v>44.56</v>
      </c>
      <c r="AL67" s="24">
        <f>AJ67*AK67</f>
        <v>5.7928000000000006</v>
      </c>
      <c r="AM67" s="24">
        <v>1.32</v>
      </c>
      <c r="AN67" s="24">
        <f>AL67-AM67</f>
        <v>4.4728000000000003</v>
      </c>
      <c r="AO67" s="24">
        <f t="shared" ref="AO67:AO69" si="340">AE67+AJ67</f>
        <v>0.2</v>
      </c>
      <c r="AP67" s="24">
        <f t="shared" ref="AP67:AP69" si="341">AG67+AL67</f>
        <v>8.7923000000000009</v>
      </c>
      <c r="AQ67" s="24">
        <f t="shared" ref="AQ67:AQ69" si="342">AH67+AM67</f>
        <v>2.64</v>
      </c>
      <c r="AR67" s="24">
        <f t="shared" ref="AR67:AR69" si="343">AI67+AN67</f>
        <v>6.1523000000000003</v>
      </c>
    </row>
    <row r="68" spans="1:44" hidden="1" x14ac:dyDescent="0.25">
      <c r="A68" s="17"/>
      <c r="B68" s="3" t="s">
        <v>14</v>
      </c>
      <c r="C68" s="24">
        <v>7.0000000000000007E-2</v>
      </c>
      <c r="D68" s="24">
        <v>32.270000000000003</v>
      </c>
      <c r="E68" s="24">
        <f t="shared" ref="E68" si="344">C68*D68</f>
        <v>2.2589000000000006</v>
      </c>
      <c r="F68" s="24">
        <v>1.2</v>
      </c>
      <c r="G68" s="24">
        <f>E68-F68</f>
        <v>1.0589000000000006</v>
      </c>
      <c r="H68" s="24">
        <v>0.13</v>
      </c>
      <c r="I68" s="24">
        <v>33.85</v>
      </c>
      <c r="J68" s="24">
        <f t="shared" ref="J68" si="345">H68*I68</f>
        <v>4.4005000000000001</v>
      </c>
      <c r="K68" s="24">
        <v>1.26</v>
      </c>
      <c r="L68" s="24">
        <f>J68-K68</f>
        <v>3.1405000000000003</v>
      </c>
      <c r="M68" s="24">
        <f t="shared" si="333"/>
        <v>0.2</v>
      </c>
      <c r="N68" s="24">
        <f t="shared" si="334"/>
        <v>6.6594000000000007</v>
      </c>
      <c r="O68" s="24">
        <f t="shared" si="334"/>
        <v>2.46</v>
      </c>
      <c r="P68" s="24">
        <f t="shared" si="334"/>
        <v>4.1994000000000007</v>
      </c>
      <c r="Q68" s="24">
        <f t="shared" si="335"/>
        <v>7.0000000000000007E-2</v>
      </c>
      <c r="R68" s="24">
        <v>33.85</v>
      </c>
      <c r="S68" s="24">
        <f t="shared" ref="S68" si="346">Q68*R68</f>
        <v>2.3695000000000004</v>
      </c>
      <c r="T68" s="24">
        <v>1.2</v>
      </c>
      <c r="U68" s="24">
        <f>S68-T68</f>
        <v>1.1695000000000004</v>
      </c>
      <c r="V68" s="24">
        <f t="shared" si="336"/>
        <v>0.13</v>
      </c>
      <c r="W68" s="24">
        <v>35.200000000000003</v>
      </c>
      <c r="X68" s="24">
        <f t="shared" ref="X68" si="347">V68*W68</f>
        <v>4.5760000000000005</v>
      </c>
      <c r="Y68" s="24">
        <v>1.26</v>
      </c>
      <c r="Z68" s="24">
        <f>X68-Y68</f>
        <v>3.3160000000000007</v>
      </c>
      <c r="AA68" s="24">
        <f t="shared" si="337"/>
        <v>0.2</v>
      </c>
      <c r="AB68" s="24">
        <f t="shared" si="338"/>
        <v>6.9455000000000009</v>
      </c>
      <c r="AC68" s="24">
        <f t="shared" si="338"/>
        <v>2.46</v>
      </c>
      <c r="AD68" s="24">
        <f t="shared" si="338"/>
        <v>4.4855000000000009</v>
      </c>
      <c r="AE68" s="24">
        <f t="shared" si="107"/>
        <v>7.0000000000000007E-2</v>
      </c>
      <c r="AF68" s="24">
        <v>35.200000000000003</v>
      </c>
      <c r="AG68" s="24">
        <f t="shared" ref="AG68" si="348">AE68*AF68</f>
        <v>2.4640000000000004</v>
      </c>
      <c r="AH68" s="24">
        <v>1.2</v>
      </c>
      <c r="AI68" s="24">
        <f>AG68-AH68</f>
        <v>1.2640000000000005</v>
      </c>
      <c r="AJ68" s="24">
        <f t="shared" si="339"/>
        <v>0.13</v>
      </c>
      <c r="AK68" s="24">
        <v>36.61</v>
      </c>
      <c r="AL68" s="24">
        <f t="shared" ref="AL68" si="349">AJ68*AK68</f>
        <v>4.7593000000000005</v>
      </c>
      <c r="AM68" s="24">
        <v>1.26</v>
      </c>
      <c r="AN68" s="24">
        <f>AL68-AM68</f>
        <v>3.4993000000000007</v>
      </c>
      <c r="AO68" s="24">
        <f t="shared" si="340"/>
        <v>0.2</v>
      </c>
      <c r="AP68" s="24">
        <f t="shared" si="341"/>
        <v>7.2233000000000009</v>
      </c>
      <c r="AQ68" s="24">
        <f t="shared" si="342"/>
        <v>2.46</v>
      </c>
      <c r="AR68" s="24">
        <f t="shared" si="343"/>
        <v>4.763300000000001</v>
      </c>
    </row>
    <row r="69" spans="1:44" ht="31.5" hidden="1" x14ac:dyDescent="0.25">
      <c r="A69" s="17"/>
      <c r="B69" s="3" t="s">
        <v>156</v>
      </c>
      <c r="C69" s="24">
        <v>7.0000000000000007E-2</v>
      </c>
      <c r="D69" s="24">
        <v>32.270000000000003</v>
      </c>
      <c r="E69" s="24">
        <f>C69*D69*0.5</f>
        <v>1.1294500000000003</v>
      </c>
      <c r="F69" s="24">
        <f>F68*0.5</f>
        <v>0.6</v>
      </c>
      <c r="G69" s="24">
        <f>E69-F69</f>
        <v>0.52945000000000031</v>
      </c>
      <c r="H69" s="24">
        <v>0.13</v>
      </c>
      <c r="I69" s="24">
        <v>33.85</v>
      </c>
      <c r="J69" s="24">
        <f>H69*I69*0.5</f>
        <v>2.20025</v>
      </c>
      <c r="K69" s="24">
        <f>K68*0.5</f>
        <v>0.63</v>
      </c>
      <c r="L69" s="24">
        <f>J69-K69</f>
        <v>1.5702500000000001</v>
      </c>
      <c r="M69" s="24">
        <f t="shared" si="333"/>
        <v>0.2</v>
      </c>
      <c r="N69" s="24">
        <f t="shared" si="334"/>
        <v>3.3297000000000003</v>
      </c>
      <c r="O69" s="24">
        <f t="shared" si="334"/>
        <v>1.23</v>
      </c>
      <c r="P69" s="24">
        <f t="shared" si="334"/>
        <v>2.0997000000000003</v>
      </c>
      <c r="Q69" s="24">
        <f t="shared" si="335"/>
        <v>7.0000000000000007E-2</v>
      </c>
      <c r="R69" s="24">
        <v>33.85</v>
      </c>
      <c r="S69" s="24">
        <f>Q69*R69*0.5</f>
        <v>1.1847500000000002</v>
      </c>
      <c r="T69" s="24">
        <f>T68*0.5</f>
        <v>0.6</v>
      </c>
      <c r="U69" s="24">
        <f>S69-T69</f>
        <v>0.58475000000000021</v>
      </c>
      <c r="V69" s="24">
        <f t="shared" si="336"/>
        <v>0.13</v>
      </c>
      <c r="W69" s="24">
        <v>35.200000000000003</v>
      </c>
      <c r="X69" s="24">
        <f>V69*W69*0.5</f>
        <v>2.2880000000000003</v>
      </c>
      <c r="Y69" s="24">
        <f>Y68*0.5</f>
        <v>0.63</v>
      </c>
      <c r="Z69" s="24">
        <f>X69-Y69</f>
        <v>1.6580000000000004</v>
      </c>
      <c r="AA69" s="24">
        <f t="shared" si="337"/>
        <v>0.2</v>
      </c>
      <c r="AB69" s="24">
        <f t="shared" si="338"/>
        <v>3.4727500000000004</v>
      </c>
      <c r="AC69" s="24">
        <f t="shared" si="338"/>
        <v>1.23</v>
      </c>
      <c r="AD69" s="24">
        <f t="shared" si="338"/>
        <v>2.2427500000000005</v>
      </c>
      <c r="AE69" s="24">
        <f t="shared" si="107"/>
        <v>7.0000000000000007E-2</v>
      </c>
      <c r="AF69" s="24">
        <v>35.200000000000003</v>
      </c>
      <c r="AG69" s="24">
        <f>AE69*AF69*0.5</f>
        <v>1.2320000000000002</v>
      </c>
      <c r="AH69" s="24">
        <f>AH68*0.5</f>
        <v>0.6</v>
      </c>
      <c r="AI69" s="24">
        <f>AG69-AH69</f>
        <v>0.63200000000000023</v>
      </c>
      <c r="AJ69" s="24">
        <f t="shared" si="339"/>
        <v>0.13</v>
      </c>
      <c r="AK69" s="24">
        <v>36.61</v>
      </c>
      <c r="AL69" s="24">
        <f>AJ69*AK69*0.5</f>
        <v>2.3796500000000003</v>
      </c>
      <c r="AM69" s="24">
        <f>AM68*0.5</f>
        <v>0.63</v>
      </c>
      <c r="AN69" s="24">
        <f>AL69-AM69</f>
        <v>1.7496500000000004</v>
      </c>
      <c r="AO69" s="24">
        <f t="shared" si="340"/>
        <v>0.2</v>
      </c>
      <c r="AP69" s="24">
        <f t="shared" si="341"/>
        <v>3.6116500000000005</v>
      </c>
      <c r="AQ69" s="24">
        <f t="shared" si="342"/>
        <v>1.23</v>
      </c>
      <c r="AR69" s="24">
        <f t="shared" si="343"/>
        <v>2.3816500000000005</v>
      </c>
    </row>
    <row r="70" spans="1:44" s="15" customFormat="1" ht="31.5" hidden="1" x14ac:dyDescent="0.25">
      <c r="A70" s="22" t="s">
        <v>138</v>
      </c>
      <c r="B70" s="28" t="s">
        <v>19</v>
      </c>
      <c r="C70" s="8"/>
      <c r="D70" s="8"/>
      <c r="E70" s="8">
        <f t="shared" ref="E70:AD70" si="350">E71+E72</f>
        <v>62.062400000000004</v>
      </c>
      <c r="F70" s="8">
        <f t="shared" si="350"/>
        <v>0</v>
      </c>
      <c r="G70" s="8">
        <f t="shared" si="350"/>
        <v>62.062400000000004</v>
      </c>
      <c r="H70" s="8"/>
      <c r="I70" s="8"/>
      <c r="J70" s="8">
        <f t="shared" si="350"/>
        <v>84.048000000000002</v>
      </c>
      <c r="K70" s="8">
        <f t="shared" si="350"/>
        <v>0</v>
      </c>
      <c r="L70" s="8">
        <f t="shared" si="350"/>
        <v>84.048000000000002</v>
      </c>
      <c r="M70" s="8"/>
      <c r="N70" s="8">
        <f t="shared" si="350"/>
        <v>146.1104</v>
      </c>
      <c r="O70" s="8">
        <f t="shared" si="350"/>
        <v>0</v>
      </c>
      <c r="P70" s="8">
        <f t="shared" si="350"/>
        <v>146.1104</v>
      </c>
      <c r="Q70" s="8"/>
      <c r="R70" s="8"/>
      <c r="S70" s="8">
        <f t="shared" si="350"/>
        <v>65.096000000000004</v>
      </c>
      <c r="T70" s="8">
        <f t="shared" si="350"/>
        <v>0</v>
      </c>
      <c r="U70" s="8">
        <f t="shared" si="350"/>
        <v>65.096000000000004</v>
      </c>
      <c r="V70" s="8"/>
      <c r="W70" s="8"/>
      <c r="X70" s="8">
        <f t="shared" si="350"/>
        <v>87.414000000000001</v>
      </c>
      <c r="Y70" s="8">
        <f t="shared" si="350"/>
        <v>0</v>
      </c>
      <c r="Z70" s="8">
        <f t="shared" si="350"/>
        <v>87.414000000000001</v>
      </c>
      <c r="AA70" s="8"/>
      <c r="AB70" s="8">
        <f t="shared" si="350"/>
        <v>152.51</v>
      </c>
      <c r="AC70" s="8">
        <f t="shared" si="350"/>
        <v>0</v>
      </c>
      <c r="AD70" s="8">
        <f t="shared" si="350"/>
        <v>152.51</v>
      </c>
      <c r="AE70" s="8"/>
      <c r="AF70" s="8"/>
      <c r="AG70" s="8">
        <f t="shared" ref="AG70:AI70" si="351">AG71+AG72</f>
        <v>67.703000000000003</v>
      </c>
      <c r="AH70" s="8">
        <f t="shared" si="351"/>
        <v>0</v>
      </c>
      <c r="AI70" s="8">
        <f t="shared" si="351"/>
        <v>67.703000000000003</v>
      </c>
      <c r="AJ70" s="8"/>
      <c r="AK70" s="8"/>
      <c r="AL70" s="8">
        <f t="shared" ref="AL70:AN70" si="352">AL71+AL72</f>
        <v>90.9024</v>
      </c>
      <c r="AM70" s="8">
        <f t="shared" si="352"/>
        <v>0</v>
      </c>
      <c r="AN70" s="8">
        <f t="shared" si="352"/>
        <v>90.9024</v>
      </c>
      <c r="AO70" s="8"/>
      <c r="AP70" s="8">
        <f t="shared" ref="AP70:AR70" si="353">AP71+AP72</f>
        <v>158.6054</v>
      </c>
      <c r="AQ70" s="8">
        <f t="shared" si="353"/>
        <v>0</v>
      </c>
      <c r="AR70" s="8">
        <f t="shared" si="353"/>
        <v>158.6054</v>
      </c>
    </row>
    <row r="71" spans="1:44" hidden="1" x14ac:dyDescent="0.25">
      <c r="A71" s="17"/>
      <c r="B71" s="3" t="s">
        <v>13</v>
      </c>
      <c r="C71" s="24">
        <v>1.58</v>
      </c>
      <c r="D71" s="24">
        <v>39.28</v>
      </c>
      <c r="E71" s="24">
        <f>C71*D71</f>
        <v>62.062400000000004</v>
      </c>
      <c r="F71" s="24">
        <f>E71-G71</f>
        <v>0</v>
      </c>
      <c r="G71" s="24">
        <f>E71</f>
        <v>62.062400000000004</v>
      </c>
      <c r="H71" s="24">
        <v>2.04</v>
      </c>
      <c r="I71" s="24">
        <v>41.2</v>
      </c>
      <c r="J71" s="24">
        <f>H71*I71</f>
        <v>84.048000000000002</v>
      </c>
      <c r="K71" s="24">
        <f>J71-L71</f>
        <v>0</v>
      </c>
      <c r="L71" s="24">
        <f>J71</f>
        <v>84.048000000000002</v>
      </c>
      <c r="M71" s="24">
        <f t="shared" ref="M71:M72" si="354">C71+H71</f>
        <v>3.62</v>
      </c>
      <c r="N71" s="24">
        <f t="shared" ref="N71:P72" si="355">E71+J71</f>
        <v>146.1104</v>
      </c>
      <c r="O71" s="24">
        <f t="shared" si="355"/>
        <v>0</v>
      </c>
      <c r="P71" s="24">
        <f t="shared" si="355"/>
        <v>146.1104</v>
      </c>
      <c r="Q71" s="24">
        <f t="shared" ref="Q71:Q72" si="356">C71</f>
        <v>1.58</v>
      </c>
      <c r="R71" s="24">
        <v>41.2</v>
      </c>
      <c r="S71" s="24">
        <f>Q71*R71</f>
        <v>65.096000000000004</v>
      </c>
      <c r="T71" s="24">
        <f>S71-U71</f>
        <v>0</v>
      </c>
      <c r="U71" s="24">
        <f>S71</f>
        <v>65.096000000000004</v>
      </c>
      <c r="V71" s="24">
        <f t="shared" ref="V71:V72" si="357">H71</f>
        <v>2.04</v>
      </c>
      <c r="W71" s="24">
        <v>42.85</v>
      </c>
      <c r="X71" s="24">
        <f>V71*W71</f>
        <v>87.414000000000001</v>
      </c>
      <c r="Y71" s="24">
        <f>X71-Z71</f>
        <v>0</v>
      </c>
      <c r="Z71" s="24">
        <f>X71</f>
        <v>87.414000000000001</v>
      </c>
      <c r="AA71" s="24">
        <f t="shared" ref="AA71:AA72" si="358">Q71+V71</f>
        <v>3.62</v>
      </c>
      <c r="AB71" s="24">
        <f t="shared" ref="AB71:AD72" si="359">S71+X71</f>
        <v>152.51</v>
      </c>
      <c r="AC71" s="24">
        <f t="shared" si="359"/>
        <v>0</v>
      </c>
      <c r="AD71" s="24">
        <f t="shared" si="359"/>
        <v>152.51</v>
      </c>
      <c r="AE71" s="24">
        <f t="shared" si="107"/>
        <v>1.58</v>
      </c>
      <c r="AF71" s="24">
        <v>42.85</v>
      </c>
      <c r="AG71" s="24">
        <f>AE71*AF71</f>
        <v>67.703000000000003</v>
      </c>
      <c r="AH71" s="24">
        <f>AG71-AI71</f>
        <v>0</v>
      </c>
      <c r="AI71" s="24">
        <f>AG71</f>
        <v>67.703000000000003</v>
      </c>
      <c r="AJ71" s="24">
        <f t="shared" ref="AJ71:AJ72" si="360">H71</f>
        <v>2.04</v>
      </c>
      <c r="AK71" s="24">
        <v>44.56</v>
      </c>
      <c r="AL71" s="24">
        <f>AJ71*AK71</f>
        <v>90.9024</v>
      </c>
      <c r="AM71" s="24">
        <f>AL71-AN71</f>
        <v>0</v>
      </c>
      <c r="AN71" s="24">
        <f>AL71</f>
        <v>90.9024</v>
      </c>
      <c r="AO71" s="24">
        <f t="shared" ref="AO71:AO72" si="361">AE71+AJ71</f>
        <v>3.62</v>
      </c>
      <c r="AP71" s="24">
        <f t="shared" ref="AP71:AP72" si="362">AG71+AL71</f>
        <v>158.6054</v>
      </c>
      <c r="AQ71" s="24">
        <f t="shared" ref="AQ71:AQ72" si="363">AH71+AM71</f>
        <v>0</v>
      </c>
      <c r="AR71" s="24">
        <f t="shared" ref="AR71:AR72" si="364">AI71+AN71</f>
        <v>158.6054</v>
      </c>
    </row>
    <row r="72" spans="1:44" hidden="1" x14ac:dyDescent="0.25">
      <c r="A72" s="17"/>
      <c r="B72" s="3" t="s">
        <v>14</v>
      </c>
      <c r="C72" s="24">
        <v>0</v>
      </c>
      <c r="D72" s="24">
        <v>32.270000000000003</v>
      </c>
      <c r="E72" s="24">
        <f t="shared" ref="E72" si="365">C72*D72</f>
        <v>0</v>
      </c>
      <c r="F72" s="24">
        <f>E72-G72</f>
        <v>0</v>
      </c>
      <c r="G72" s="24">
        <f>E72</f>
        <v>0</v>
      </c>
      <c r="H72" s="24">
        <v>0</v>
      </c>
      <c r="I72" s="24">
        <v>33.85</v>
      </c>
      <c r="J72" s="24">
        <f t="shared" ref="J72" si="366">H72*I72</f>
        <v>0</v>
      </c>
      <c r="K72" s="24">
        <f>J72-L72</f>
        <v>0</v>
      </c>
      <c r="L72" s="24">
        <f>J72</f>
        <v>0</v>
      </c>
      <c r="M72" s="24">
        <f t="shared" si="354"/>
        <v>0</v>
      </c>
      <c r="N72" s="24">
        <f t="shared" si="355"/>
        <v>0</v>
      </c>
      <c r="O72" s="24">
        <f t="shared" si="355"/>
        <v>0</v>
      </c>
      <c r="P72" s="24">
        <f t="shared" si="355"/>
        <v>0</v>
      </c>
      <c r="Q72" s="24">
        <f t="shared" si="356"/>
        <v>0</v>
      </c>
      <c r="R72" s="24">
        <v>33.85</v>
      </c>
      <c r="S72" s="24">
        <f t="shared" ref="S72" si="367">Q72*R72</f>
        <v>0</v>
      </c>
      <c r="T72" s="24">
        <f>S72-U72</f>
        <v>0</v>
      </c>
      <c r="U72" s="24">
        <f>S72</f>
        <v>0</v>
      </c>
      <c r="V72" s="24">
        <f t="shared" si="357"/>
        <v>0</v>
      </c>
      <c r="W72" s="24">
        <v>35.200000000000003</v>
      </c>
      <c r="X72" s="24">
        <f t="shared" ref="X72" si="368">V72*W72</f>
        <v>0</v>
      </c>
      <c r="Y72" s="24">
        <f>X72-Z72</f>
        <v>0</v>
      </c>
      <c r="Z72" s="24">
        <f>X72</f>
        <v>0</v>
      </c>
      <c r="AA72" s="24">
        <f t="shared" si="358"/>
        <v>0</v>
      </c>
      <c r="AB72" s="24">
        <f t="shared" si="359"/>
        <v>0</v>
      </c>
      <c r="AC72" s="24">
        <f t="shared" si="359"/>
        <v>0</v>
      </c>
      <c r="AD72" s="24">
        <f t="shared" si="359"/>
        <v>0</v>
      </c>
      <c r="AE72" s="24">
        <f t="shared" si="107"/>
        <v>0</v>
      </c>
      <c r="AF72" s="24">
        <v>35.200000000000003</v>
      </c>
      <c r="AG72" s="24">
        <f t="shared" ref="AG72" si="369">AE72*AF72</f>
        <v>0</v>
      </c>
      <c r="AH72" s="24">
        <f>AG72-AI72</f>
        <v>0</v>
      </c>
      <c r="AI72" s="24">
        <f>AG72</f>
        <v>0</v>
      </c>
      <c r="AJ72" s="24">
        <f t="shared" si="360"/>
        <v>0</v>
      </c>
      <c r="AK72" s="24">
        <v>36.61</v>
      </c>
      <c r="AL72" s="24">
        <f t="shared" ref="AL72" si="370">AJ72*AK72</f>
        <v>0</v>
      </c>
      <c r="AM72" s="24">
        <f>AL72-AN72</f>
        <v>0</v>
      </c>
      <c r="AN72" s="24">
        <f>AL72</f>
        <v>0</v>
      </c>
      <c r="AO72" s="24">
        <f t="shared" si="361"/>
        <v>0</v>
      </c>
      <c r="AP72" s="24">
        <f t="shared" si="362"/>
        <v>0</v>
      </c>
      <c r="AQ72" s="24">
        <f t="shared" si="363"/>
        <v>0</v>
      </c>
      <c r="AR72" s="24">
        <f t="shared" si="364"/>
        <v>0</v>
      </c>
    </row>
    <row r="73" spans="1:44" s="15" customFormat="1" hidden="1" x14ac:dyDescent="0.25">
      <c r="A73" s="22" t="s">
        <v>139</v>
      </c>
      <c r="B73" s="2" t="s">
        <v>20</v>
      </c>
      <c r="C73" s="8"/>
      <c r="D73" s="8"/>
      <c r="E73" s="8">
        <f>E74+E75+E76</f>
        <v>0.87685000000000002</v>
      </c>
      <c r="F73" s="8">
        <f t="shared" ref="F73:G73" si="371">F74+F75+F76</f>
        <v>0</v>
      </c>
      <c r="G73" s="8">
        <f t="shared" si="371"/>
        <v>0.87685000000000002</v>
      </c>
      <c r="H73" s="8"/>
      <c r="I73" s="8"/>
      <c r="J73" s="8">
        <f>J74+J75+J76</f>
        <v>0</v>
      </c>
      <c r="K73" s="8">
        <f t="shared" ref="K73:L73" si="372">K74+K75+K76</f>
        <v>0</v>
      </c>
      <c r="L73" s="8">
        <f t="shared" si="372"/>
        <v>0</v>
      </c>
      <c r="M73" s="8"/>
      <c r="N73" s="8">
        <f>N74+N75+N76</f>
        <v>0.87685000000000002</v>
      </c>
      <c r="O73" s="8">
        <f t="shared" ref="O73:P73" si="373">O74+O75+O76</f>
        <v>0</v>
      </c>
      <c r="P73" s="8">
        <f t="shared" si="373"/>
        <v>0.87685000000000002</v>
      </c>
      <c r="Q73" s="8"/>
      <c r="R73" s="8"/>
      <c r="S73" s="8">
        <f>S74+S75+S76</f>
        <v>0.91975000000000007</v>
      </c>
      <c r="T73" s="8">
        <f t="shared" ref="T73:U73" si="374">T74+T75+T76</f>
        <v>0</v>
      </c>
      <c r="U73" s="8">
        <f t="shared" si="374"/>
        <v>0.91975000000000007</v>
      </c>
      <c r="V73" s="8"/>
      <c r="W73" s="8"/>
      <c r="X73" s="8">
        <f>X74+X75+X76</f>
        <v>0</v>
      </c>
      <c r="Y73" s="8">
        <f t="shared" ref="Y73:Z73" si="375">Y74+Y75+Y76</f>
        <v>0</v>
      </c>
      <c r="Z73" s="8">
        <f t="shared" si="375"/>
        <v>0</v>
      </c>
      <c r="AA73" s="8"/>
      <c r="AB73" s="8">
        <f>AB74+AB75+AB76</f>
        <v>0.91975000000000007</v>
      </c>
      <c r="AC73" s="8">
        <f t="shared" ref="AC73:AD73" si="376">AC74+AC75+AC76</f>
        <v>0</v>
      </c>
      <c r="AD73" s="8">
        <f t="shared" si="376"/>
        <v>0.91975000000000007</v>
      </c>
      <c r="AE73" s="8"/>
      <c r="AF73" s="8"/>
      <c r="AG73" s="8">
        <f>AG74+AG75+AG76</f>
        <v>0.95650000000000013</v>
      </c>
      <c r="AH73" s="8">
        <f t="shared" ref="AH73:AI73" si="377">AH74+AH75+AH76</f>
        <v>0</v>
      </c>
      <c r="AI73" s="8">
        <f t="shared" si="377"/>
        <v>0.95650000000000013</v>
      </c>
      <c r="AJ73" s="8"/>
      <c r="AK73" s="8"/>
      <c r="AL73" s="8">
        <f>AL74+AL75+AL76</f>
        <v>0</v>
      </c>
      <c r="AM73" s="8">
        <f t="shared" ref="AM73:AN73" si="378">AM74+AM75+AM76</f>
        <v>0</v>
      </c>
      <c r="AN73" s="8">
        <f t="shared" si="378"/>
        <v>0</v>
      </c>
      <c r="AO73" s="8"/>
      <c r="AP73" s="8">
        <f>AP74+AP75+AP76</f>
        <v>0.95650000000000013</v>
      </c>
      <c r="AQ73" s="8">
        <f t="shared" ref="AQ73:AR73" si="379">AQ74+AQ75+AQ76</f>
        <v>0</v>
      </c>
      <c r="AR73" s="8">
        <f t="shared" si="379"/>
        <v>0.95650000000000013</v>
      </c>
    </row>
    <row r="74" spans="1:44" hidden="1" x14ac:dyDescent="0.25">
      <c r="A74" s="17"/>
      <c r="B74" s="3" t="s">
        <v>13</v>
      </c>
      <c r="C74" s="24">
        <v>0.01</v>
      </c>
      <c r="D74" s="24">
        <v>39.28</v>
      </c>
      <c r="E74" s="24">
        <f>C74*D74</f>
        <v>0.39280000000000004</v>
      </c>
      <c r="F74" s="24">
        <f>E74-G74</f>
        <v>0</v>
      </c>
      <c r="G74" s="24">
        <f>E74</f>
        <v>0.39280000000000004</v>
      </c>
      <c r="H74" s="24"/>
      <c r="I74" s="24">
        <v>41.2</v>
      </c>
      <c r="J74" s="24">
        <f>H74*I74</f>
        <v>0</v>
      </c>
      <c r="K74" s="24">
        <f>J74-L74</f>
        <v>0</v>
      </c>
      <c r="L74" s="24">
        <f>J74</f>
        <v>0</v>
      </c>
      <c r="M74" s="24">
        <f t="shared" ref="M74:M76" si="380">C74+H74</f>
        <v>0.01</v>
      </c>
      <c r="N74" s="24">
        <f t="shared" ref="N74:P76" si="381">E74+J74</f>
        <v>0.39280000000000004</v>
      </c>
      <c r="O74" s="24">
        <f t="shared" si="381"/>
        <v>0</v>
      </c>
      <c r="P74" s="24">
        <f t="shared" si="381"/>
        <v>0.39280000000000004</v>
      </c>
      <c r="Q74" s="24">
        <f t="shared" ref="Q74:Q76" si="382">C74</f>
        <v>0.01</v>
      </c>
      <c r="R74" s="24">
        <v>41.2</v>
      </c>
      <c r="S74" s="24">
        <f>Q74*R74</f>
        <v>0.41200000000000003</v>
      </c>
      <c r="T74" s="24">
        <f>S74-U74</f>
        <v>0</v>
      </c>
      <c r="U74" s="24">
        <f>S74</f>
        <v>0.41200000000000003</v>
      </c>
      <c r="V74" s="24">
        <f t="shared" ref="V74:V75" si="383">H74</f>
        <v>0</v>
      </c>
      <c r="W74" s="24">
        <v>42.85</v>
      </c>
      <c r="X74" s="24">
        <f>V74*W74</f>
        <v>0</v>
      </c>
      <c r="Y74" s="24">
        <f>X74-Z74</f>
        <v>0</v>
      </c>
      <c r="Z74" s="24">
        <f>X74</f>
        <v>0</v>
      </c>
      <c r="AA74" s="24">
        <f t="shared" ref="AA74:AA75" si="384">Q74+V74</f>
        <v>0.01</v>
      </c>
      <c r="AB74" s="24">
        <f t="shared" ref="AB74:AD76" si="385">S74+X74</f>
        <v>0.41200000000000003</v>
      </c>
      <c r="AC74" s="24">
        <f t="shared" si="385"/>
        <v>0</v>
      </c>
      <c r="AD74" s="24">
        <f t="shared" si="385"/>
        <v>0.41200000000000003</v>
      </c>
      <c r="AE74" s="24">
        <f t="shared" si="107"/>
        <v>0.01</v>
      </c>
      <c r="AF74" s="24">
        <v>42.85</v>
      </c>
      <c r="AG74" s="24">
        <f>AE74*AF74</f>
        <v>0.42850000000000005</v>
      </c>
      <c r="AH74" s="24">
        <f>AG74-AI74</f>
        <v>0</v>
      </c>
      <c r="AI74" s="24">
        <f>AG74</f>
        <v>0.42850000000000005</v>
      </c>
      <c r="AJ74" s="24">
        <f t="shared" ref="AJ74:AJ75" si="386">H74</f>
        <v>0</v>
      </c>
      <c r="AK74" s="24">
        <v>44.56</v>
      </c>
      <c r="AL74" s="24">
        <f>AJ74*AK74</f>
        <v>0</v>
      </c>
      <c r="AM74" s="24">
        <f>AL74-AN74</f>
        <v>0</v>
      </c>
      <c r="AN74" s="24">
        <f>AL74</f>
        <v>0</v>
      </c>
      <c r="AO74" s="24">
        <f t="shared" ref="AO74:AO76" si="387">AE74+AJ74</f>
        <v>0.01</v>
      </c>
      <c r="AP74" s="24">
        <f t="shared" ref="AP74:AP76" si="388">AG74+AL74</f>
        <v>0.42850000000000005</v>
      </c>
      <c r="AQ74" s="24">
        <f t="shared" ref="AQ74:AQ76" si="389">AH74+AM74</f>
        <v>0</v>
      </c>
      <c r="AR74" s="24">
        <f t="shared" ref="AR74:AR76" si="390">AI74+AN74</f>
        <v>0.42850000000000005</v>
      </c>
    </row>
    <row r="75" spans="1:44" hidden="1" x14ac:dyDescent="0.25">
      <c r="A75" s="17"/>
      <c r="B75" s="3" t="s">
        <v>14</v>
      </c>
      <c r="C75" s="24">
        <v>0.01</v>
      </c>
      <c r="D75" s="24">
        <v>32.270000000000003</v>
      </c>
      <c r="E75" s="24">
        <f t="shared" ref="E75" si="391">C75*D75</f>
        <v>0.32270000000000004</v>
      </c>
      <c r="F75" s="24">
        <f>E75-G75</f>
        <v>0</v>
      </c>
      <c r="G75" s="24">
        <f>E75</f>
        <v>0.32270000000000004</v>
      </c>
      <c r="H75" s="24"/>
      <c r="I75" s="24">
        <v>33.85</v>
      </c>
      <c r="J75" s="24">
        <f t="shared" ref="J75" si="392">H75*I75</f>
        <v>0</v>
      </c>
      <c r="K75" s="24">
        <f>J75-L75</f>
        <v>0</v>
      </c>
      <c r="L75" s="24">
        <f>J75</f>
        <v>0</v>
      </c>
      <c r="M75" s="24">
        <f t="shared" si="380"/>
        <v>0.01</v>
      </c>
      <c r="N75" s="24">
        <f t="shared" si="381"/>
        <v>0.32270000000000004</v>
      </c>
      <c r="O75" s="24">
        <f t="shared" si="381"/>
        <v>0</v>
      </c>
      <c r="P75" s="24">
        <f t="shared" si="381"/>
        <v>0.32270000000000004</v>
      </c>
      <c r="Q75" s="24">
        <f t="shared" si="382"/>
        <v>0.01</v>
      </c>
      <c r="R75" s="24">
        <v>33.85</v>
      </c>
      <c r="S75" s="24">
        <f t="shared" ref="S75" si="393">Q75*R75</f>
        <v>0.33850000000000002</v>
      </c>
      <c r="T75" s="24">
        <f>S75-U75</f>
        <v>0</v>
      </c>
      <c r="U75" s="24">
        <f>S75</f>
        <v>0.33850000000000002</v>
      </c>
      <c r="V75" s="24">
        <f t="shared" si="383"/>
        <v>0</v>
      </c>
      <c r="W75" s="24">
        <v>35.200000000000003</v>
      </c>
      <c r="X75" s="24">
        <f t="shared" ref="X75" si="394">V75*W75</f>
        <v>0</v>
      </c>
      <c r="Y75" s="24">
        <f>X75-Z75</f>
        <v>0</v>
      </c>
      <c r="Z75" s="24">
        <f>X75</f>
        <v>0</v>
      </c>
      <c r="AA75" s="24">
        <f t="shared" si="384"/>
        <v>0.01</v>
      </c>
      <c r="AB75" s="24">
        <f t="shared" si="385"/>
        <v>0.33850000000000002</v>
      </c>
      <c r="AC75" s="24">
        <f t="shared" si="385"/>
        <v>0</v>
      </c>
      <c r="AD75" s="24">
        <f t="shared" si="385"/>
        <v>0.33850000000000002</v>
      </c>
      <c r="AE75" s="24">
        <f t="shared" si="107"/>
        <v>0.01</v>
      </c>
      <c r="AF75" s="24">
        <v>35.200000000000003</v>
      </c>
      <c r="AG75" s="24">
        <f t="shared" ref="AG75" si="395">AE75*AF75</f>
        <v>0.35200000000000004</v>
      </c>
      <c r="AH75" s="24">
        <f>AG75-AI75</f>
        <v>0</v>
      </c>
      <c r="AI75" s="24">
        <f>AG75</f>
        <v>0.35200000000000004</v>
      </c>
      <c r="AJ75" s="24">
        <f t="shared" si="386"/>
        <v>0</v>
      </c>
      <c r="AK75" s="24">
        <v>36.61</v>
      </c>
      <c r="AL75" s="24">
        <f t="shared" ref="AL75" si="396">AJ75*AK75</f>
        <v>0</v>
      </c>
      <c r="AM75" s="24">
        <f>AL75-AN75</f>
        <v>0</v>
      </c>
      <c r="AN75" s="24">
        <f>AL75</f>
        <v>0</v>
      </c>
      <c r="AO75" s="24">
        <f t="shared" si="387"/>
        <v>0.01</v>
      </c>
      <c r="AP75" s="24">
        <f t="shared" si="388"/>
        <v>0.35200000000000004</v>
      </c>
      <c r="AQ75" s="24">
        <f t="shared" si="389"/>
        <v>0</v>
      </c>
      <c r="AR75" s="24">
        <f t="shared" si="390"/>
        <v>0.35200000000000004</v>
      </c>
    </row>
    <row r="76" spans="1:44" ht="31.5" hidden="1" x14ac:dyDescent="0.25">
      <c r="A76" s="17"/>
      <c r="B76" s="3" t="s">
        <v>156</v>
      </c>
      <c r="C76" s="24">
        <v>0.01</v>
      </c>
      <c r="D76" s="24">
        <v>32.270000000000003</v>
      </c>
      <c r="E76" s="24">
        <f>C76*D76*0.5</f>
        <v>0.16135000000000002</v>
      </c>
      <c r="F76" s="24">
        <f>E76-G76</f>
        <v>0</v>
      </c>
      <c r="G76" s="24">
        <f>E76</f>
        <v>0.16135000000000002</v>
      </c>
      <c r="H76" s="24"/>
      <c r="I76" s="24">
        <v>33.85</v>
      </c>
      <c r="J76" s="24">
        <f>H76*I76*0.5</f>
        <v>0</v>
      </c>
      <c r="K76" s="24">
        <f>J76-L76</f>
        <v>0</v>
      </c>
      <c r="L76" s="24">
        <f>J76</f>
        <v>0</v>
      </c>
      <c r="M76" s="24">
        <f t="shared" si="380"/>
        <v>0.01</v>
      </c>
      <c r="N76" s="24">
        <f t="shared" si="381"/>
        <v>0.16135000000000002</v>
      </c>
      <c r="O76" s="24">
        <f t="shared" si="381"/>
        <v>0</v>
      </c>
      <c r="P76" s="24">
        <f t="shared" si="381"/>
        <v>0.16135000000000002</v>
      </c>
      <c r="Q76" s="24">
        <f t="shared" si="382"/>
        <v>0.01</v>
      </c>
      <c r="R76" s="24">
        <v>33.85</v>
      </c>
      <c r="S76" s="24">
        <f>Q76*R76*0.5</f>
        <v>0.16925000000000001</v>
      </c>
      <c r="T76" s="24">
        <f>S76-U76</f>
        <v>0</v>
      </c>
      <c r="U76" s="24">
        <f>S76</f>
        <v>0.16925000000000001</v>
      </c>
      <c r="V76" s="24">
        <f t="shared" ref="V76" si="397">H76</f>
        <v>0</v>
      </c>
      <c r="W76" s="24">
        <v>35.200000000000003</v>
      </c>
      <c r="X76" s="24">
        <f>V76*W76*0.5</f>
        <v>0</v>
      </c>
      <c r="Y76" s="24">
        <f>X76-Z76</f>
        <v>0</v>
      </c>
      <c r="Z76" s="24">
        <f>X76</f>
        <v>0</v>
      </c>
      <c r="AA76" s="24">
        <f>Q76+V76</f>
        <v>0.01</v>
      </c>
      <c r="AB76" s="24">
        <f t="shared" si="385"/>
        <v>0.16925000000000001</v>
      </c>
      <c r="AC76" s="24">
        <f t="shared" si="385"/>
        <v>0</v>
      </c>
      <c r="AD76" s="24">
        <f t="shared" si="385"/>
        <v>0.16925000000000001</v>
      </c>
      <c r="AE76" s="24">
        <f t="shared" si="107"/>
        <v>0.01</v>
      </c>
      <c r="AF76" s="24">
        <v>35.200000000000003</v>
      </c>
      <c r="AG76" s="24">
        <f>AE76*AF76*0.5</f>
        <v>0.17600000000000002</v>
      </c>
      <c r="AH76" s="24">
        <f>AG76-AI76</f>
        <v>0</v>
      </c>
      <c r="AI76" s="24">
        <f>AG76</f>
        <v>0.17600000000000002</v>
      </c>
      <c r="AJ76" s="24">
        <f>H76</f>
        <v>0</v>
      </c>
      <c r="AK76" s="24">
        <v>36.61</v>
      </c>
      <c r="AL76" s="24">
        <f>AJ76*AK76*0.5</f>
        <v>0</v>
      </c>
      <c r="AM76" s="24">
        <f>AL76-AN76</f>
        <v>0</v>
      </c>
      <c r="AN76" s="24">
        <f>AL76</f>
        <v>0</v>
      </c>
      <c r="AO76" s="24">
        <f t="shared" si="387"/>
        <v>0.01</v>
      </c>
      <c r="AP76" s="24">
        <f t="shared" si="388"/>
        <v>0.17600000000000002</v>
      </c>
      <c r="AQ76" s="24">
        <f t="shared" si="389"/>
        <v>0</v>
      </c>
      <c r="AR76" s="24">
        <f t="shared" si="390"/>
        <v>0.17600000000000002</v>
      </c>
    </row>
    <row r="77" spans="1:44" s="15" customFormat="1" hidden="1" x14ac:dyDescent="0.25">
      <c r="A77" s="22" t="s">
        <v>64</v>
      </c>
      <c r="B77" s="39" t="s">
        <v>22</v>
      </c>
      <c r="C77" s="8"/>
      <c r="D77" s="8"/>
      <c r="E77" s="8">
        <f t="shared" ref="E77:AD77" si="398">E78+E79+E80+E81+E82</f>
        <v>21180.934589999997</v>
      </c>
      <c r="F77" s="8">
        <f t="shared" si="398"/>
        <v>20800.069620285001</v>
      </c>
      <c r="G77" s="8">
        <f t="shared" si="398"/>
        <v>380.86496971500009</v>
      </c>
      <c r="H77" s="8"/>
      <c r="I77" s="8"/>
      <c r="J77" s="8">
        <f t="shared" si="398"/>
        <v>19250.127050000003</v>
      </c>
      <c r="K77" s="8">
        <f t="shared" si="398"/>
        <v>18967.359063025004</v>
      </c>
      <c r="L77" s="8">
        <f t="shared" si="398"/>
        <v>282.76798697500004</v>
      </c>
      <c r="M77" s="8"/>
      <c r="N77" s="8">
        <f t="shared" si="398"/>
        <v>40431.06164</v>
      </c>
      <c r="O77" s="8">
        <f t="shared" si="398"/>
        <v>39767.428683310005</v>
      </c>
      <c r="P77" s="8">
        <f t="shared" si="398"/>
        <v>663.63295669000013</v>
      </c>
      <c r="Q77" s="8"/>
      <c r="R77" s="8"/>
      <c r="S77" s="8">
        <f t="shared" si="398"/>
        <v>22217.570250000001</v>
      </c>
      <c r="T77" s="8">
        <f t="shared" si="398"/>
        <v>21818.061356975002</v>
      </c>
      <c r="U77" s="8">
        <f t="shared" si="398"/>
        <v>399.50889302500002</v>
      </c>
      <c r="V77" s="8"/>
      <c r="W77" s="8"/>
      <c r="X77" s="8">
        <f t="shared" si="398"/>
        <v>20018.732000000004</v>
      </c>
      <c r="Y77" s="8">
        <f t="shared" si="398"/>
        <v>19724.666564350002</v>
      </c>
      <c r="Z77" s="8">
        <f t="shared" si="398"/>
        <v>294.06543564999998</v>
      </c>
      <c r="AA77" s="8"/>
      <c r="AB77" s="8">
        <f t="shared" si="398"/>
        <v>42236.302250000008</v>
      </c>
      <c r="AC77" s="8">
        <f t="shared" si="398"/>
        <v>41542.727921325</v>
      </c>
      <c r="AD77" s="8">
        <f t="shared" si="398"/>
        <v>693.57432867500006</v>
      </c>
      <c r="AE77" s="8"/>
      <c r="AF77" s="8"/>
      <c r="AG77" s="8">
        <f t="shared" ref="AG77:AI77" si="399">AG78+AG79+AG80+AG81+AG82</f>
        <v>23104.668600000005</v>
      </c>
      <c r="AH77" s="8">
        <f t="shared" si="399"/>
        <v>22689.196833650003</v>
      </c>
      <c r="AI77" s="8">
        <f t="shared" si="399"/>
        <v>415.47176635</v>
      </c>
      <c r="AJ77" s="8"/>
      <c r="AK77" s="8"/>
      <c r="AL77" s="8">
        <f t="shared" ref="AL77:AR77" si="400">AL78+AL79+AL80+AL81+AL82</f>
        <v>20819.811850000002</v>
      </c>
      <c r="AM77" s="8">
        <f t="shared" si="400"/>
        <v>20513.983915525001</v>
      </c>
      <c r="AN77" s="8">
        <f t="shared" si="400"/>
        <v>305.82793447500001</v>
      </c>
      <c r="AO77" s="8"/>
      <c r="AP77" s="8">
        <f t="shared" si="400"/>
        <v>43924.480450000003</v>
      </c>
      <c r="AQ77" s="8">
        <f t="shared" si="400"/>
        <v>43203.180749175008</v>
      </c>
      <c r="AR77" s="8">
        <f t="shared" si="400"/>
        <v>721.29970082500006</v>
      </c>
    </row>
    <row r="78" spans="1:44" s="15" customFormat="1" hidden="1" x14ac:dyDescent="0.25">
      <c r="A78" s="22"/>
      <c r="B78" s="2" t="s">
        <v>23</v>
      </c>
      <c r="C78" s="14">
        <f>C85+C194+C308</f>
        <v>137.584</v>
      </c>
      <c r="D78" s="14"/>
      <c r="E78" s="14">
        <f t="shared" ref="E78:H81" si="401">E85+E194+E308</f>
        <v>5404.2995199999996</v>
      </c>
      <c r="F78" s="14">
        <f t="shared" si="401"/>
        <v>5311.5689064799999</v>
      </c>
      <c r="G78" s="14">
        <f t="shared" si="401"/>
        <v>92.73061352000002</v>
      </c>
      <c r="H78" s="14">
        <f t="shared" si="401"/>
        <v>120.83999999999997</v>
      </c>
      <c r="I78" s="14"/>
      <c r="J78" s="14">
        <f t="shared" ref="J78:Q81" si="402">J85+J194+J308</f>
        <v>4978.6080000000011</v>
      </c>
      <c r="K78" s="14">
        <f t="shared" si="402"/>
        <v>4901.4980388000013</v>
      </c>
      <c r="L78" s="14">
        <f t="shared" si="402"/>
        <v>77.109961200000001</v>
      </c>
      <c r="M78" s="14">
        <f t="shared" si="402"/>
        <v>258.42399999999998</v>
      </c>
      <c r="N78" s="14">
        <f t="shared" si="402"/>
        <v>10382.907520000001</v>
      </c>
      <c r="O78" s="14">
        <f t="shared" si="402"/>
        <v>10213.066945279999</v>
      </c>
      <c r="P78" s="14">
        <f t="shared" si="402"/>
        <v>169.84057472000001</v>
      </c>
      <c r="Q78" s="14">
        <f t="shared" si="402"/>
        <v>137.584</v>
      </c>
      <c r="R78" s="14"/>
      <c r="S78" s="14">
        <f t="shared" ref="S78:V81" si="403">S85+S194+S308</f>
        <v>5668.4608000000007</v>
      </c>
      <c r="T78" s="14">
        <f t="shared" si="403"/>
        <v>5571.1975292000016</v>
      </c>
      <c r="U78" s="14">
        <f t="shared" si="403"/>
        <v>97.263270800000015</v>
      </c>
      <c r="V78" s="14">
        <f t="shared" si="403"/>
        <v>120.83999999999997</v>
      </c>
      <c r="W78" s="14"/>
      <c r="X78" s="14">
        <f t="shared" ref="X78:AE81" si="404">X85+X194+X308</f>
        <v>5177.9940000000006</v>
      </c>
      <c r="Y78" s="14">
        <f t="shared" si="404"/>
        <v>5097.7958971500011</v>
      </c>
      <c r="Z78" s="14">
        <f t="shared" si="404"/>
        <v>80.198102849999998</v>
      </c>
      <c r="AA78" s="14">
        <f t="shared" si="404"/>
        <v>258.42399999999998</v>
      </c>
      <c r="AB78" s="14">
        <f t="shared" si="404"/>
        <v>10846.454800000003</v>
      </c>
      <c r="AC78" s="14">
        <f t="shared" si="404"/>
        <v>10668.993426350004</v>
      </c>
      <c r="AD78" s="14">
        <f t="shared" si="404"/>
        <v>177.46137364999998</v>
      </c>
      <c r="AE78" s="14">
        <f t="shared" si="404"/>
        <v>137.584</v>
      </c>
      <c r="AF78" s="14"/>
      <c r="AG78" s="14">
        <f t="shared" ref="AG78:AJ81" si="405">AG85+AG194+AG308</f>
        <v>5895.4743999999992</v>
      </c>
      <c r="AH78" s="14">
        <f t="shared" si="405"/>
        <v>5794.3158768499998</v>
      </c>
      <c r="AI78" s="14">
        <f t="shared" si="405"/>
        <v>101.15852315000001</v>
      </c>
      <c r="AJ78" s="14">
        <f t="shared" si="405"/>
        <v>120.83999999999997</v>
      </c>
      <c r="AK78" s="14"/>
      <c r="AL78" s="14">
        <f t="shared" ref="AL78:AR81" si="406">AL85+AL194+AL308</f>
        <v>5384.6304000000009</v>
      </c>
      <c r="AM78" s="14">
        <f t="shared" si="406"/>
        <v>5301.2318594400003</v>
      </c>
      <c r="AN78" s="14">
        <f t="shared" si="406"/>
        <v>83.398540559999986</v>
      </c>
      <c r="AO78" s="14">
        <f t="shared" si="406"/>
        <v>258.42399999999998</v>
      </c>
      <c r="AP78" s="14">
        <f t="shared" si="406"/>
        <v>11280.104800000001</v>
      </c>
      <c r="AQ78" s="14">
        <f t="shared" si="406"/>
        <v>11095.547736290002</v>
      </c>
      <c r="AR78" s="14">
        <f t="shared" si="406"/>
        <v>184.55706371000002</v>
      </c>
    </row>
    <row r="79" spans="1:44" s="15" customFormat="1" hidden="1" x14ac:dyDescent="0.25">
      <c r="A79" s="22"/>
      <c r="B79" s="2" t="s">
        <v>24</v>
      </c>
      <c r="C79" s="14">
        <f>C86+C195+C309</f>
        <v>3.71</v>
      </c>
      <c r="D79" s="14"/>
      <c r="E79" s="14">
        <f t="shared" si="401"/>
        <v>684.56920000000002</v>
      </c>
      <c r="F79" s="14">
        <f t="shared" si="401"/>
        <v>562.78600000000006</v>
      </c>
      <c r="G79" s="14">
        <f t="shared" si="401"/>
        <v>121.78320000000002</v>
      </c>
      <c r="H79" s="14">
        <f t="shared" si="401"/>
        <v>2.1800000000000002</v>
      </c>
      <c r="I79" s="14"/>
      <c r="J79" s="14">
        <f t="shared" si="402"/>
        <v>421.96080000000006</v>
      </c>
      <c r="K79" s="14">
        <f t="shared" si="402"/>
        <v>353.05344000000002</v>
      </c>
      <c r="L79" s="14">
        <f t="shared" si="402"/>
        <v>68.907360000000011</v>
      </c>
      <c r="M79" s="14">
        <f t="shared" si="402"/>
        <v>5.8900000000000006</v>
      </c>
      <c r="N79" s="14">
        <f t="shared" si="402"/>
        <v>1106.53</v>
      </c>
      <c r="O79" s="14">
        <f t="shared" si="402"/>
        <v>915.83943999999997</v>
      </c>
      <c r="P79" s="14">
        <f t="shared" si="402"/>
        <v>190.69056000000003</v>
      </c>
      <c r="Q79" s="14">
        <f t="shared" si="402"/>
        <v>3.71</v>
      </c>
      <c r="R79" s="14"/>
      <c r="S79" s="14">
        <f t="shared" si="403"/>
        <v>718.10760000000005</v>
      </c>
      <c r="T79" s="14">
        <f t="shared" si="403"/>
        <v>590.35799999999995</v>
      </c>
      <c r="U79" s="14">
        <f t="shared" si="403"/>
        <v>127.74959999999999</v>
      </c>
      <c r="V79" s="14">
        <f t="shared" si="403"/>
        <v>2.1800000000000002</v>
      </c>
      <c r="W79" s="14"/>
      <c r="X79" s="14">
        <f t="shared" si="404"/>
        <v>438.83400000000006</v>
      </c>
      <c r="Y79" s="14">
        <f t="shared" si="404"/>
        <v>367.1712</v>
      </c>
      <c r="Z79" s="14">
        <f t="shared" si="404"/>
        <v>71.662800000000004</v>
      </c>
      <c r="AA79" s="14">
        <f t="shared" si="404"/>
        <v>5.8900000000000006</v>
      </c>
      <c r="AB79" s="14">
        <f t="shared" si="404"/>
        <v>1156.9416000000001</v>
      </c>
      <c r="AC79" s="14">
        <f t="shared" si="404"/>
        <v>957.52920000000006</v>
      </c>
      <c r="AD79" s="14">
        <f t="shared" si="404"/>
        <v>199.41239999999999</v>
      </c>
      <c r="AE79" s="14">
        <f t="shared" si="404"/>
        <v>3.71</v>
      </c>
      <c r="AF79" s="14"/>
      <c r="AG79" s="14">
        <f t="shared" si="405"/>
        <v>746.82300000000009</v>
      </c>
      <c r="AH79" s="14">
        <f t="shared" si="405"/>
        <v>613.96500000000003</v>
      </c>
      <c r="AI79" s="14">
        <f t="shared" si="405"/>
        <v>132.858</v>
      </c>
      <c r="AJ79" s="14">
        <f t="shared" si="405"/>
        <v>2.1800000000000002</v>
      </c>
      <c r="AK79" s="14"/>
      <c r="AL79" s="14">
        <f t="shared" si="406"/>
        <v>456.38300000000004</v>
      </c>
      <c r="AM79" s="14">
        <f t="shared" si="406"/>
        <v>381.8544</v>
      </c>
      <c r="AN79" s="14">
        <f t="shared" si="406"/>
        <v>74.528599999999997</v>
      </c>
      <c r="AO79" s="14">
        <f t="shared" si="406"/>
        <v>5.8900000000000006</v>
      </c>
      <c r="AP79" s="14">
        <f t="shared" si="406"/>
        <v>1203.2060000000001</v>
      </c>
      <c r="AQ79" s="14">
        <f t="shared" si="406"/>
        <v>995.81939999999997</v>
      </c>
      <c r="AR79" s="14">
        <f t="shared" si="406"/>
        <v>207.38659999999999</v>
      </c>
    </row>
    <row r="80" spans="1:44" s="15" customFormat="1" hidden="1" x14ac:dyDescent="0.25">
      <c r="A80" s="22"/>
      <c r="B80" s="2" t="s">
        <v>25</v>
      </c>
      <c r="C80" s="14">
        <f>C87+C196+C310</f>
        <v>139.374</v>
      </c>
      <c r="D80" s="14"/>
      <c r="E80" s="14">
        <f t="shared" si="401"/>
        <v>4497.5989799999998</v>
      </c>
      <c r="F80" s="14">
        <f t="shared" si="401"/>
        <v>4400.1190870700002</v>
      </c>
      <c r="G80" s="14">
        <f t="shared" si="401"/>
        <v>97.479892930000034</v>
      </c>
      <c r="H80" s="14">
        <f t="shared" si="401"/>
        <v>121.11000000000001</v>
      </c>
      <c r="I80" s="14"/>
      <c r="J80" s="14">
        <f t="shared" si="402"/>
        <v>4099.5735000000004</v>
      </c>
      <c r="K80" s="14">
        <f t="shared" si="402"/>
        <v>4024.1692061500003</v>
      </c>
      <c r="L80" s="14">
        <f t="shared" si="402"/>
        <v>75.404293850000002</v>
      </c>
      <c r="M80" s="14">
        <f t="shared" si="402"/>
        <v>260.48400000000004</v>
      </c>
      <c r="N80" s="14">
        <f t="shared" si="402"/>
        <v>8597.1724800000011</v>
      </c>
      <c r="O80" s="14">
        <f t="shared" si="402"/>
        <v>8424.2882932200009</v>
      </c>
      <c r="P80" s="14">
        <f t="shared" si="402"/>
        <v>172.88418678000002</v>
      </c>
      <c r="Q80" s="14">
        <f t="shared" si="402"/>
        <v>139.374</v>
      </c>
      <c r="R80" s="14"/>
      <c r="S80" s="14">
        <f t="shared" si="403"/>
        <v>4717.8099000000002</v>
      </c>
      <c r="T80" s="14">
        <f t="shared" si="403"/>
        <v>4615.5572078499999</v>
      </c>
      <c r="U80" s="14">
        <f t="shared" si="403"/>
        <v>102.25269215</v>
      </c>
      <c r="V80" s="14">
        <f t="shared" si="403"/>
        <v>121.11000000000001</v>
      </c>
      <c r="W80" s="14"/>
      <c r="X80" s="14">
        <f t="shared" si="404"/>
        <v>4263.0720000000001</v>
      </c>
      <c r="Y80" s="14">
        <f t="shared" si="404"/>
        <v>4184.6604447999998</v>
      </c>
      <c r="Z80" s="14">
        <f t="shared" si="404"/>
        <v>78.411555200000009</v>
      </c>
      <c r="AA80" s="14">
        <f t="shared" si="404"/>
        <v>260.48400000000004</v>
      </c>
      <c r="AB80" s="14">
        <f t="shared" si="404"/>
        <v>8980.8819000000003</v>
      </c>
      <c r="AC80" s="14">
        <f t="shared" si="404"/>
        <v>8800.2176526500007</v>
      </c>
      <c r="AD80" s="14">
        <f t="shared" si="404"/>
        <v>180.66424735000001</v>
      </c>
      <c r="AE80" s="14">
        <f t="shared" si="404"/>
        <v>139.374</v>
      </c>
      <c r="AF80" s="14"/>
      <c r="AG80" s="14">
        <f t="shared" si="405"/>
        <v>4905.9648000000007</v>
      </c>
      <c r="AH80" s="14">
        <f t="shared" si="405"/>
        <v>4799.6340832000005</v>
      </c>
      <c r="AI80" s="14">
        <f t="shared" si="405"/>
        <v>106.33071680000002</v>
      </c>
      <c r="AJ80" s="14">
        <f t="shared" si="405"/>
        <v>121.11000000000001</v>
      </c>
      <c r="AK80" s="14"/>
      <c r="AL80" s="14">
        <f t="shared" si="406"/>
        <v>4433.8371000000006</v>
      </c>
      <c r="AM80" s="14">
        <f t="shared" si="406"/>
        <v>4352.2846273899995</v>
      </c>
      <c r="AN80" s="14">
        <f t="shared" si="406"/>
        <v>81.552472609999981</v>
      </c>
      <c r="AO80" s="14">
        <f t="shared" si="406"/>
        <v>260.48400000000004</v>
      </c>
      <c r="AP80" s="14">
        <f t="shared" si="406"/>
        <v>9339.8019000000004</v>
      </c>
      <c r="AQ80" s="14">
        <f t="shared" si="406"/>
        <v>9151.91871059</v>
      </c>
      <c r="AR80" s="14">
        <f t="shared" si="406"/>
        <v>187.88318941</v>
      </c>
    </row>
    <row r="81" spans="1:44" s="15" customFormat="1" ht="31.5" hidden="1" x14ac:dyDescent="0.25">
      <c r="A81" s="22"/>
      <c r="B81" s="2" t="s">
        <v>156</v>
      </c>
      <c r="C81" s="14">
        <f>C88+C197+C311</f>
        <v>139.374</v>
      </c>
      <c r="D81" s="14"/>
      <c r="E81" s="14">
        <f t="shared" si="401"/>
        <v>2248.7994899999999</v>
      </c>
      <c r="F81" s="14">
        <f t="shared" si="401"/>
        <v>2200.0595435350001</v>
      </c>
      <c r="G81" s="14">
        <f t="shared" si="401"/>
        <v>48.739946465000017</v>
      </c>
      <c r="H81" s="14">
        <f t="shared" si="401"/>
        <v>121.11000000000001</v>
      </c>
      <c r="I81" s="14"/>
      <c r="J81" s="14">
        <f t="shared" si="402"/>
        <v>2049.7867500000002</v>
      </c>
      <c r="K81" s="14">
        <f t="shared" si="402"/>
        <v>2012.0846030750001</v>
      </c>
      <c r="L81" s="14">
        <f t="shared" si="402"/>
        <v>37.702146925000001</v>
      </c>
      <c r="M81" s="14">
        <f t="shared" si="402"/>
        <v>260.48400000000004</v>
      </c>
      <c r="N81" s="14">
        <f t="shared" si="402"/>
        <v>4298.5862400000005</v>
      </c>
      <c r="O81" s="14">
        <f t="shared" si="402"/>
        <v>4212.1441466100005</v>
      </c>
      <c r="P81" s="14">
        <f t="shared" si="402"/>
        <v>86.442093390000011</v>
      </c>
      <c r="Q81" s="14">
        <f t="shared" si="402"/>
        <v>139.374</v>
      </c>
      <c r="R81" s="14"/>
      <c r="S81" s="14">
        <f t="shared" si="403"/>
        <v>2358.9049500000001</v>
      </c>
      <c r="T81" s="14">
        <f t="shared" si="403"/>
        <v>2307.778603925</v>
      </c>
      <c r="U81" s="14">
        <f t="shared" si="403"/>
        <v>51.126346075000001</v>
      </c>
      <c r="V81" s="14">
        <f t="shared" si="403"/>
        <v>121.11000000000001</v>
      </c>
      <c r="W81" s="14"/>
      <c r="X81" s="14">
        <f t="shared" si="404"/>
        <v>2131.5360000000001</v>
      </c>
      <c r="Y81" s="14">
        <f t="shared" si="404"/>
        <v>2092.3302223999999</v>
      </c>
      <c r="Z81" s="14">
        <f t="shared" si="404"/>
        <v>39.205777600000005</v>
      </c>
      <c r="AA81" s="14">
        <f t="shared" si="404"/>
        <v>260.48400000000004</v>
      </c>
      <c r="AB81" s="14">
        <f t="shared" si="404"/>
        <v>4490.4409500000002</v>
      </c>
      <c r="AC81" s="14">
        <f t="shared" si="404"/>
        <v>4400.1088263250003</v>
      </c>
      <c r="AD81" s="14">
        <f t="shared" si="404"/>
        <v>90.332123675000005</v>
      </c>
      <c r="AE81" s="14">
        <f t="shared" si="404"/>
        <v>139.374</v>
      </c>
      <c r="AF81" s="14"/>
      <c r="AG81" s="14">
        <f t="shared" si="405"/>
        <v>2452.9824000000003</v>
      </c>
      <c r="AH81" s="14">
        <f t="shared" si="405"/>
        <v>2399.8170416000003</v>
      </c>
      <c r="AI81" s="14">
        <f t="shared" si="405"/>
        <v>53.165358400000009</v>
      </c>
      <c r="AJ81" s="14">
        <f t="shared" si="405"/>
        <v>121.11000000000001</v>
      </c>
      <c r="AK81" s="14"/>
      <c r="AL81" s="14">
        <f t="shared" si="406"/>
        <v>2216.9185500000003</v>
      </c>
      <c r="AM81" s="14">
        <f t="shared" si="406"/>
        <v>2176.1423136949998</v>
      </c>
      <c r="AN81" s="14">
        <f t="shared" si="406"/>
        <v>40.776236304999991</v>
      </c>
      <c r="AO81" s="14">
        <f t="shared" si="406"/>
        <v>260.48400000000004</v>
      </c>
      <c r="AP81" s="14">
        <f t="shared" si="406"/>
        <v>4669.9009500000002</v>
      </c>
      <c r="AQ81" s="14">
        <f t="shared" si="406"/>
        <v>4575.959355295</v>
      </c>
      <c r="AR81" s="14">
        <f t="shared" si="406"/>
        <v>93.941594705</v>
      </c>
    </row>
    <row r="82" spans="1:44" s="15" customFormat="1" ht="47.25" hidden="1" x14ac:dyDescent="0.25">
      <c r="A82" s="22"/>
      <c r="B82" s="2" t="s">
        <v>161</v>
      </c>
      <c r="C82" s="14">
        <f>C89+C198</f>
        <v>129.31</v>
      </c>
      <c r="D82" s="14"/>
      <c r="E82" s="14">
        <f>E89+E198</f>
        <v>8345.6674000000003</v>
      </c>
      <c r="F82" s="14">
        <f>F89+F198</f>
        <v>8325.5360832000006</v>
      </c>
      <c r="G82" s="14">
        <f>G89+G198</f>
        <v>20.1313168</v>
      </c>
      <c r="H82" s="14">
        <f>H89+H198</f>
        <v>113.74000000000001</v>
      </c>
      <c r="I82" s="14"/>
      <c r="J82" s="14">
        <f t="shared" ref="J82:Q82" si="407">J89+J198</f>
        <v>7700.1980000000003</v>
      </c>
      <c r="K82" s="14">
        <f t="shared" si="407"/>
        <v>7676.5537750000003</v>
      </c>
      <c r="L82" s="14">
        <f t="shared" si="407"/>
        <v>23.644224999999999</v>
      </c>
      <c r="M82" s="14">
        <f t="shared" si="407"/>
        <v>243.05</v>
      </c>
      <c r="N82" s="14">
        <f t="shared" si="407"/>
        <v>16045.865400000002</v>
      </c>
      <c r="O82" s="14">
        <f t="shared" si="407"/>
        <v>16002.089858200003</v>
      </c>
      <c r="P82" s="14">
        <f t="shared" si="407"/>
        <v>43.775541799999999</v>
      </c>
      <c r="Q82" s="14">
        <f t="shared" si="407"/>
        <v>129.31</v>
      </c>
      <c r="R82" s="14"/>
      <c r="S82" s="14">
        <f>S89+S198</f>
        <v>8754.2870000000003</v>
      </c>
      <c r="T82" s="14">
        <f>T89+T198</f>
        <v>8733.170016</v>
      </c>
      <c r="U82" s="14">
        <f>U89+U198</f>
        <v>21.116984000000002</v>
      </c>
      <c r="V82" s="14">
        <f>V89+V198</f>
        <v>113.74000000000001</v>
      </c>
      <c r="W82" s="14"/>
      <c r="X82" s="14">
        <f t="shared" ref="X82:AE82" si="408">X89+X198</f>
        <v>8007.2960000000003</v>
      </c>
      <c r="Y82" s="14">
        <f t="shared" si="408"/>
        <v>7982.7088000000003</v>
      </c>
      <c r="Z82" s="14">
        <f t="shared" si="408"/>
        <v>24.587200000000003</v>
      </c>
      <c r="AA82" s="14">
        <f t="shared" si="408"/>
        <v>243.05</v>
      </c>
      <c r="AB82" s="14">
        <f t="shared" si="408"/>
        <v>16761.582999999999</v>
      </c>
      <c r="AC82" s="14">
        <f t="shared" si="408"/>
        <v>16715.878816</v>
      </c>
      <c r="AD82" s="14">
        <f t="shared" si="408"/>
        <v>45.704184000000005</v>
      </c>
      <c r="AE82" s="14">
        <f t="shared" si="408"/>
        <v>129.31</v>
      </c>
      <c r="AF82" s="14"/>
      <c r="AG82" s="14">
        <f>AG89+AG198</f>
        <v>9103.4240000000009</v>
      </c>
      <c r="AH82" s="14">
        <f>AH89+AH198</f>
        <v>9081.4648320000015</v>
      </c>
      <c r="AI82" s="14">
        <f>AI89+AI198</f>
        <v>21.959168000000002</v>
      </c>
      <c r="AJ82" s="14">
        <f>AJ89+AJ198</f>
        <v>113.74000000000001</v>
      </c>
      <c r="AK82" s="14"/>
      <c r="AL82" s="14">
        <f t="shared" ref="AL82:AR82" si="409">AL89+AL198</f>
        <v>8328.0428000000011</v>
      </c>
      <c r="AM82" s="14">
        <f t="shared" si="409"/>
        <v>8302.4707149999995</v>
      </c>
      <c r="AN82" s="14">
        <f t="shared" si="409"/>
        <v>25.572084999999998</v>
      </c>
      <c r="AO82" s="14">
        <f t="shared" si="409"/>
        <v>243.05</v>
      </c>
      <c r="AP82" s="14">
        <f t="shared" si="409"/>
        <v>17431.466800000002</v>
      </c>
      <c r="AQ82" s="14">
        <f t="shared" si="409"/>
        <v>17383.935547000001</v>
      </c>
      <c r="AR82" s="14">
        <f t="shared" si="409"/>
        <v>47.531253000000007</v>
      </c>
    </row>
    <row r="83" spans="1:44" s="15" customFormat="1" hidden="1" x14ac:dyDescent="0.25">
      <c r="A83" s="22" t="s">
        <v>82</v>
      </c>
      <c r="B83" s="1" t="s">
        <v>26</v>
      </c>
      <c r="C83" s="8"/>
      <c r="D83" s="8"/>
      <c r="E83" s="8">
        <f t="shared" ref="E83:AD83" si="410">SUM(E85:E89)</f>
        <v>11858.3215</v>
      </c>
      <c r="F83" s="8">
        <f t="shared" si="410"/>
        <v>11858.3215</v>
      </c>
      <c r="G83" s="8">
        <f t="shared" si="410"/>
        <v>0</v>
      </c>
      <c r="H83" s="8"/>
      <c r="I83" s="8"/>
      <c r="J83" s="8">
        <f t="shared" si="410"/>
        <v>12276.20405</v>
      </c>
      <c r="K83" s="8">
        <f t="shared" si="410"/>
        <v>12276.20405</v>
      </c>
      <c r="L83" s="8">
        <f t="shared" si="410"/>
        <v>0</v>
      </c>
      <c r="M83" s="8"/>
      <c r="N83" s="8">
        <f t="shared" si="410"/>
        <v>24134.525550000002</v>
      </c>
      <c r="O83" s="8">
        <f t="shared" si="410"/>
        <v>24134.525550000002</v>
      </c>
      <c r="P83" s="8">
        <f t="shared" si="410"/>
        <v>0</v>
      </c>
      <c r="Q83" s="8"/>
      <c r="R83" s="8"/>
      <c r="S83" s="8">
        <f t="shared" si="410"/>
        <v>12438.686899999999</v>
      </c>
      <c r="T83" s="8">
        <f t="shared" si="410"/>
        <v>12438.686899999999</v>
      </c>
      <c r="U83" s="8">
        <f t="shared" si="410"/>
        <v>0</v>
      </c>
      <c r="V83" s="8"/>
      <c r="W83" s="8"/>
      <c r="X83" s="8">
        <f t="shared" si="410"/>
        <v>12766.343000000001</v>
      </c>
      <c r="Y83" s="8">
        <f t="shared" si="410"/>
        <v>12766.343000000001</v>
      </c>
      <c r="Z83" s="8">
        <f t="shared" si="410"/>
        <v>0</v>
      </c>
      <c r="AA83" s="8"/>
      <c r="AB83" s="8">
        <f t="shared" si="410"/>
        <v>25205.029900000001</v>
      </c>
      <c r="AC83" s="8">
        <f t="shared" si="410"/>
        <v>25205.029900000001</v>
      </c>
      <c r="AD83" s="8">
        <f t="shared" si="410"/>
        <v>0</v>
      </c>
      <c r="AE83" s="8"/>
      <c r="AF83" s="8"/>
      <c r="AG83" s="8">
        <f t="shared" ref="AG83:AI83" si="411">SUM(AG85:AG89)</f>
        <v>12935.312000000002</v>
      </c>
      <c r="AH83" s="8">
        <f t="shared" si="411"/>
        <v>12935.312000000002</v>
      </c>
      <c r="AI83" s="8">
        <f t="shared" si="411"/>
        <v>0</v>
      </c>
      <c r="AJ83" s="8"/>
      <c r="AK83" s="8"/>
      <c r="AL83" s="8">
        <f t="shared" ref="AL83:AR83" si="412">SUM(AL85:AL89)</f>
        <v>13277.22075</v>
      </c>
      <c r="AM83" s="8">
        <f t="shared" si="412"/>
        <v>13277.22075</v>
      </c>
      <c r="AN83" s="8">
        <f t="shared" si="412"/>
        <v>0</v>
      </c>
      <c r="AO83" s="8"/>
      <c r="AP83" s="8">
        <f t="shared" si="412"/>
        <v>26212.532750000002</v>
      </c>
      <c r="AQ83" s="8">
        <f t="shared" si="412"/>
        <v>26212.532750000002</v>
      </c>
      <c r="AR83" s="8">
        <f t="shared" si="412"/>
        <v>0</v>
      </c>
    </row>
    <row r="84" spans="1:44" s="15" customFormat="1" hidden="1" x14ac:dyDescent="0.25">
      <c r="A84" s="22"/>
      <c r="B84" s="6" t="s">
        <v>10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</row>
    <row r="85" spans="1:44" s="15" customFormat="1" hidden="1" x14ac:dyDescent="0.25">
      <c r="A85" s="22"/>
      <c r="B85" s="2" t="s">
        <v>23</v>
      </c>
      <c r="C85" s="8">
        <f>C91+C96+C102+C107+C112+C117+C122+C127+C132+C137+C142+C147+C152+C157+C162+C167+C172+C177+C183+C188</f>
        <v>76.459999999999994</v>
      </c>
      <c r="D85" s="8"/>
      <c r="E85" s="8">
        <f>E91+E96+E102+E107+E112+E117+E122+E127+E132+E137+E142+E147+E152+E157+E162+E167+E172+E177+E183+E188</f>
        <v>3003.3487999999998</v>
      </c>
      <c r="F85" s="8">
        <f>F91+F96+F102+F107+F112+F117+F122+F127+F132+F137+F142+F147+F152+F157+F162+F167+F172+F177+F183+F188</f>
        <v>3003.3487999999998</v>
      </c>
      <c r="G85" s="8">
        <f>G91+G96+G102+G107+G112+G117+G122+G127+G132+G137+G142+G147+G152+G157+G162+G167+G172+G177+G183+G188</f>
        <v>0</v>
      </c>
      <c r="H85" s="8">
        <f>H91+H96+H102+H107+H112+H117+H122+H127+H132+H137+H142+H147+H152+H157+H162+H167+H172+H177+H183+H188</f>
        <v>75.759999999999991</v>
      </c>
      <c r="I85" s="8"/>
      <c r="J85" s="8">
        <f t="shared" ref="J85:Q85" si="413">J91+J96+J102+J107+J112+J117+J122+J127+J132+J137+J142+J147+J152+J157+J162+J167+J172+J177+J183+J188</f>
        <v>3121.3120000000004</v>
      </c>
      <c r="K85" s="8">
        <f t="shared" si="413"/>
        <v>3121.3120000000004</v>
      </c>
      <c r="L85" s="8">
        <f t="shared" si="413"/>
        <v>0</v>
      </c>
      <c r="M85" s="8">
        <f t="shared" si="413"/>
        <v>152.22</v>
      </c>
      <c r="N85" s="8">
        <f t="shared" si="413"/>
        <v>6124.6607999999997</v>
      </c>
      <c r="O85" s="8">
        <f t="shared" si="413"/>
        <v>6124.6607999999997</v>
      </c>
      <c r="P85" s="8">
        <f t="shared" si="413"/>
        <v>0</v>
      </c>
      <c r="Q85" s="8">
        <f t="shared" si="413"/>
        <v>76.459999999999994</v>
      </c>
      <c r="R85" s="8"/>
      <c r="S85" s="8">
        <f>S91+S96+S102+S107+S112+S117+S122+S127+S132+S137+S142+S147+S152+S157+S162+S167+S172+S177+S183+S188</f>
        <v>3150.1520000000005</v>
      </c>
      <c r="T85" s="8">
        <f>T91+T96+T102+T107+T112+T117+T122+T127+T132+T137+T142+T147+T152+T157+T162+T167+T172+T177+T183+T188</f>
        <v>3150.1520000000005</v>
      </c>
      <c r="U85" s="8">
        <f>U91+U96+U102+U107+U112+U117+U122+U127+U132+U137+U142+U147+U152+U157+U162+U167+U172+U177+U183+U188</f>
        <v>0</v>
      </c>
      <c r="V85" s="8">
        <f>V91+V96+V102+V107+V112+V117+V122+V127+V132+V137+V142+V147+V152+V157+V162+V167+V172+V177+V183+V188</f>
        <v>75.759999999999991</v>
      </c>
      <c r="W85" s="8"/>
      <c r="X85" s="8">
        <f t="shared" ref="X85:AE85" si="414">X91+X96+X102+X107+X112+X117+X122+X127+X132+X137+X142+X147+X152+X157+X162+X167+X172+X177+X183+X188</f>
        <v>3246.3160000000007</v>
      </c>
      <c r="Y85" s="8">
        <f t="shared" si="414"/>
        <v>3246.3160000000007</v>
      </c>
      <c r="Z85" s="8">
        <f t="shared" si="414"/>
        <v>0</v>
      </c>
      <c r="AA85" s="8">
        <f t="shared" si="414"/>
        <v>152.22</v>
      </c>
      <c r="AB85" s="8">
        <f t="shared" si="414"/>
        <v>6396.4680000000017</v>
      </c>
      <c r="AC85" s="8">
        <f t="shared" si="414"/>
        <v>6396.4680000000017</v>
      </c>
      <c r="AD85" s="8">
        <f t="shared" si="414"/>
        <v>0</v>
      </c>
      <c r="AE85" s="8">
        <f t="shared" si="414"/>
        <v>76.459999999999994</v>
      </c>
      <c r="AF85" s="8"/>
      <c r="AG85" s="8">
        <f>AG91+AG96+AG102+AG107+AG112+AG117+AG122+AG127+AG132+AG137+AG142+AG147+AG152+AG157+AG162+AG167+AG172+AG177+AG183+AG188</f>
        <v>3276.3110000000001</v>
      </c>
      <c r="AH85" s="8">
        <f>AH91+AH96+AH102+AH107+AH112+AH117+AH122+AH127+AH132+AH137+AH142+AH147+AH152+AH157+AH162+AH167+AH172+AH177+AH183+AH188</f>
        <v>3276.3110000000001</v>
      </c>
      <c r="AI85" s="8">
        <f>AI91+AI96+AI102+AI107+AI112+AI117+AI122+AI127+AI132+AI137+AI142+AI147+AI152+AI157+AI162+AI167+AI172+AI177+AI183+AI188</f>
        <v>0</v>
      </c>
      <c r="AJ85" s="8">
        <f>AJ91+AJ96+AJ102+AJ107+AJ112+AJ117+AJ122+AJ127+AJ132+AJ137+AJ142+AJ147+AJ152+AJ157+AJ162+AJ167+AJ172+AJ177+AJ183+AJ188</f>
        <v>75.759999999999991</v>
      </c>
      <c r="AK85" s="8"/>
      <c r="AL85" s="8">
        <f t="shared" ref="AL85:AR85" si="415">AL91+AL96+AL102+AL107+AL112+AL117+AL122+AL127+AL132+AL137+AL142+AL147+AL152+AL157+AL162+AL167+AL172+AL177+AL183+AL188</f>
        <v>3375.8656000000001</v>
      </c>
      <c r="AM85" s="8">
        <f t="shared" si="415"/>
        <v>3375.8656000000001</v>
      </c>
      <c r="AN85" s="8">
        <f t="shared" si="415"/>
        <v>0</v>
      </c>
      <c r="AO85" s="8">
        <f t="shared" si="415"/>
        <v>152.22</v>
      </c>
      <c r="AP85" s="8">
        <f t="shared" si="415"/>
        <v>6652.1765999999998</v>
      </c>
      <c r="AQ85" s="8">
        <f t="shared" si="415"/>
        <v>6652.1765999999998</v>
      </c>
      <c r="AR85" s="8">
        <f t="shared" si="415"/>
        <v>0</v>
      </c>
    </row>
    <row r="86" spans="1:44" s="15" customFormat="1" hidden="1" x14ac:dyDescent="0.25">
      <c r="A86" s="22"/>
      <c r="B86" s="2" t="s">
        <v>24</v>
      </c>
      <c r="C86" s="8">
        <f>C97+C179</f>
        <v>1.0900000000000001</v>
      </c>
      <c r="D86" s="8"/>
      <c r="E86" s="8">
        <f>E97+E179</f>
        <v>201.1268</v>
      </c>
      <c r="F86" s="8">
        <f>F97+F179</f>
        <v>201.1268</v>
      </c>
      <c r="G86" s="8">
        <f>G97+G179</f>
        <v>0</v>
      </c>
      <c r="H86" s="8">
        <f>H97+H179</f>
        <v>1.03</v>
      </c>
      <c r="I86" s="8"/>
      <c r="J86" s="8">
        <f t="shared" ref="J86:Q86" si="416">J97+J179</f>
        <v>199.36680000000001</v>
      </c>
      <c r="K86" s="8">
        <f t="shared" si="416"/>
        <v>199.36680000000001</v>
      </c>
      <c r="L86" s="8">
        <f t="shared" si="416"/>
        <v>0</v>
      </c>
      <c r="M86" s="8">
        <f t="shared" si="416"/>
        <v>2.12</v>
      </c>
      <c r="N86" s="8">
        <f t="shared" si="416"/>
        <v>400.49360000000001</v>
      </c>
      <c r="O86" s="8">
        <f t="shared" si="416"/>
        <v>400.49360000000001</v>
      </c>
      <c r="P86" s="8">
        <f t="shared" si="416"/>
        <v>0</v>
      </c>
      <c r="Q86" s="8">
        <f t="shared" si="416"/>
        <v>1.0900000000000001</v>
      </c>
      <c r="R86" s="8"/>
      <c r="S86" s="8">
        <f>S97+S179</f>
        <v>210.9804</v>
      </c>
      <c r="T86" s="8">
        <f>T97+T179</f>
        <v>210.9804</v>
      </c>
      <c r="U86" s="8">
        <f>U97+U179</f>
        <v>0</v>
      </c>
      <c r="V86" s="8">
        <f>V97+V179</f>
        <v>1.03</v>
      </c>
      <c r="W86" s="8"/>
      <c r="X86" s="8">
        <f t="shared" ref="X86:AE86" si="417">X97+X179</f>
        <v>207.339</v>
      </c>
      <c r="Y86" s="8">
        <f t="shared" si="417"/>
        <v>207.339</v>
      </c>
      <c r="Z86" s="8">
        <f t="shared" si="417"/>
        <v>0</v>
      </c>
      <c r="AA86" s="8">
        <f t="shared" si="417"/>
        <v>2.12</v>
      </c>
      <c r="AB86" s="8">
        <f t="shared" si="417"/>
        <v>418.31940000000003</v>
      </c>
      <c r="AC86" s="8">
        <f t="shared" si="417"/>
        <v>418.31940000000003</v>
      </c>
      <c r="AD86" s="8">
        <f t="shared" si="417"/>
        <v>0</v>
      </c>
      <c r="AE86" s="8">
        <f t="shared" si="417"/>
        <v>1.0900000000000001</v>
      </c>
      <c r="AF86" s="8"/>
      <c r="AG86" s="8">
        <f>AG97+AG179</f>
        <v>219.41700000000003</v>
      </c>
      <c r="AH86" s="8">
        <f>AH97+AH179</f>
        <v>219.41700000000003</v>
      </c>
      <c r="AI86" s="8">
        <f>AI97+AI179</f>
        <v>0</v>
      </c>
      <c r="AJ86" s="8">
        <f>AJ97+AJ179</f>
        <v>1.03</v>
      </c>
      <c r="AK86" s="8"/>
      <c r="AL86" s="8">
        <f t="shared" ref="AL86:AR86" si="418">AL97+AL179</f>
        <v>215.63050000000001</v>
      </c>
      <c r="AM86" s="8">
        <f t="shared" si="418"/>
        <v>215.63050000000001</v>
      </c>
      <c r="AN86" s="8">
        <f t="shared" si="418"/>
        <v>0</v>
      </c>
      <c r="AO86" s="8">
        <f t="shared" si="418"/>
        <v>2.12</v>
      </c>
      <c r="AP86" s="8">
        <f t="shared" si="418"/>
        <v>435.04750000000001</v>
      </c>
      <c r="AQ86" s="8">
        <f t="shared" si="418"/>
        <v>435.04750000000001</v>
      </c>
      <c r="AR86" s="8">
        <f t="shared" si="418"/>
        <v>0</v>
      </c>
    </row>
    <row r="87" spans="1:44" s="15" customFormat="1" hidden="1" x14ac:dyDescent="0.25">
      <c r="A87" s="22"/>
      <c r="B87" s="2" t="s">
        <v>25</v>
      </c>
      <c r="C87" s="8">
        <f>C92+C98+C103+C108+C113+C118+C123+C128+C133+C138+C143+C148+C153+C158+C163+C168+C173+C178+C184+C189</f>
        <v>76.62</v>
      </c>
      <c r="D87" s="8"/>
      <c r="E87" s="8">
        <f>E92+E98+E103+E108+E113+E118+E123+E128+E133+E138+E143+E148+E153+E158+E163+E168+E173+E178+E184+E189</f>
        <v>2472.5273999999999</v>
      </c>
      <c r="F87" s="8">
        <f>F92+F98+F103+F108+F113+F118+F123+F128+F133+F138+F143+F148+F153+F158+F163+F168+F173+F178+F184+F189</f>
        <v>2472.5273999999999</v>
      </c>
      <c r="G87" s="8">
        <f>G92+G98+G103+G108+G113+G118+G123+G128+G133+G138+G143+G148+G153+G158+G163+G168+G173+G178+G184+G189</f>
        <v>0</v>
      </c>
      <c r="H87" s="8">
        <f>H92+H98+H103+H108+H113+H118+H123+H128+H133+H138+H143+H148+H153+H158+H163+H168+H173+H178+H184+H189</f>
        <v>75.59</v>
      </c>
      <c r="I87" s="8"/>
      <c r="J87" s="8">
        <f t="shared" ref="J87:Q87" si="419">J92+J98+J103+J108+J113+J118+J123+J128+J133+J138+J143+J148+J153+J158+J163+J168+J173+J178+J184+J189</f>
        <v>2558.7215000000001</v>
      </c>
      <c r="K87" s="8">
        <f t="shared" si="419"/>
        <v>2558.7215000000001</v>
      </c>
      <c r="L87" s="8">
        <f t="shared" si="419"/>
        <v>0</v>
      </c>
      <c r="M87" s="8">
        <f t="shared" si="419"/>
        <v>152.21</v>
      </c>
      <c r="N87" s="8">
        <f t="shared" si="419"/>
        <v>5031.2489000000005</v>
      </c>
      <c r="O87" s="8">
        <f t="shared" si="419"/>
        <v>5031.2489000000005</v>
      </c>
      <c r="P87" s="8">
        <f t="shared" si="419"/>
        <v>0</v>
      </c>
      <c r="Q87" s="8">
        <f t="shared" si="419"/>
        <v>76.62</v>
      </c>
      <c r="R87" s="8"/>
      <c r="S87" s="8">
        <f>S92+S98+S103+S108+S113+S118+S123+S128+S133+S138+S143+S148+S153+S158+S163+S168+S173+S178+S184+S189</f>
        <v>2593.5869999999995</v>
      </c>
      <c r="T87" s="8">
        <f>T92+T98+T103+T108+T113+T118+T123+T128+T133+T138+T143+T148+T153+T158+T163+T168+T173+T178+T184+T189</f>
        <v>2593.5869999999995</v>
      </c>
      <c r="U87" s="8">
        <f>U92+U98+U103+U108+U113+U118+U123+U128+U133+U138+U143+U148+U153+U158+U163+U168+U173+U178+U184+U189</f>
        <v>0</v>
      </c>
      <c r="V87" s="8">
        <f>V92+V98+V103+V108+V113+V118+V123+V128+V133+V138+V143+V148+V153+V158+V163+V168+V173+V178+V184+V189</f>
        <v>75.59</v>
      </c>
      <c r="W87" s="8"/>
      <c r="X87" s="8">
        <f t="shared" ref="X87:AE87" si="420">X92+X98+X103+X108+X113+X118+X123+X128+X133+X138+X143+X148+X153+X158+X163+X168+X173+X178+X184+X189</f>
        <v>2660.768</v>
      </c>
      <c r="Y87" s="8">
        <f t="shared" si="420"/>
        <v>2660.768</v>
      </c>
      <c r="Z87" s="8">
        <f t="shared" si="420"/>
        <v>0</v>
      </c>
      <c r="AA87" s="8">
        <f t="shared" si="420"/>
        <v>152.21</v>
      </c>
      <c r="AB87" s="8">
        <f t="shared" si="420"/>
        <v>5254.3550000000005</v>
      </c>
      <c r="AC87" s="8">
        <f t="shared" si="420"/>
        <v>5254.3550000000005</v>
      </c>
      <c r="AD87" s="8">
        <f t="shared" si="420"/>
        <v>0</v>
      </c>
      <c r="AE87" s="8">
        <f t="shared" si="420"/>
        <v>76.62</v>
      </c>
      <c r="AF87" s="8"/>
      <c r="AG87" s="8">
        <f>AG92+AG98+AG103+AG108+AG113+AG118+AG123+AG128+AG133+AG138+AG143+AG148+AG153+AG158+AG163+AG168+AG173+AG178+AG184+AG189</f>
        <v>2697.0240000000003</v>
      </c>
      <c r="AH87" s="8">
        <f>AH92+AH98+AH103+AH108+AH113+AH118+AH123+AH128+AH133+AH138+AH143+AH148+AH153+AH158+AH163+AH168+AH173+AH178+AH184+AH189</f>
        <v>2697.0240000000003</v>
      </c>
      <c r="AI87" s="8">
        <f>AI92+AI98+AI103+AI108+AI113+AI118+AI123+AI128+AI133+AI138+AI143+AI148+AI153+AI158+AI163+AI168+AI173+AI178+AI184+AI189</f>
        <v>0</v>
      </c>
      <c r="AJ87" s="8">
        <f>AJ92+AJ98+AJ103+AJ108+AJ113+AJ118+AJ123+AJ128+AJ133+AJ138+AJ143+AJ148+AJ153+AJ158+AJ163+AJ168+AJ173+AJ178+AJ184+AJ189</f>
        <v>75.59</v>
      </c>
      <c r="AK87" s="8"/>
      <c r="AL87" s="8">
        <f t="shared" ref="AL87:AR87" si="421">AL92+AL98+AL103+AL108+AL113+AL118+AL123+AL128+AL133+AL138+AL143+AL148+AL153+AL158+AL163+AL168+AL173+AL178+AL184+AL189</f>
        <v>2767.3499000000002</v>
      </c>
      <c r="AM87" s="8">
        <f t="shared" si="421"/>
        <v>2767.3499000000002</v>
      </c>
      <c r="AN87" s="8">
        <f t="shared" si="421"/>
        <v>0</v>
      </c>
      <c r="AO87" s="8">
        <f t="shared" si="421"/>
        <v>152.21</v>
      </c>
      <c r="AP87" s="8">
        <f t="shared" si="421"/>
        <v>5464.3739000000005</v>
      </c>
      <c r="AQ87" s="8">
        <f t="shared" si="421"/>
        <v>5464.3739000000005</v>
      </c>
      <c r="AR87" s="8">
        <f t="shared" si="421"/>
        <v>0</v>
      </c>
    </row>
    <row r="88" spans="1:44" s="15" customFormat="1" ht="31.5" hidden="1" x14ac:dyDescent="0.25">
      <c r="A88" s="22"/>
      <c r="B88" s="2" t="s">
        <v>156</v>
      </c>
      <c r="C88" s="8">
        <f>C93+C99+C104+C109+C114+C119+C124+C129+C134+C139+C144+C149+C154+C159+C164+C169+C174+C180+C185+C190</f>
        <v>76.62</v>
      </c>
      <c r="D88" s="8"/>
      <c r="E88" s="8">
        <f t="shared" ref="E88:H89" si="422">E93+E99+E104+E109+E114+E119+E124+E129+E134+E139+E144+E149+E154+E159+E164+E169+E174+E180+E185+E190</f>
        <v>1236.2637</v>
      </c>
      <c r="F88" s="8">
        <f t="shared" si="422"/>
        <v>1236.2637</v>
      </c>
      <c r="G88" s="8">
        <f t="shared" si="422"/>
        <v>0</v>
      </c>
      <c r="H88" s="8">
        <f t="shared" si="422"/>
        <v>75.59</v>
      </c>
      <c r="I88" s="8"/>
      <c r="J88" s="8">
        <f t="shared" ref="J88:Q89" si="423">J93+J99+J104+J109+J114+J119+J124+J129+J134+J139+J144+J149+J154+J159+J164+J169+J174+J180+J185+J190</f>
        <v>1279.3607500000001</v>
      </c>
      <c r="K88" s="8">
        <f t="shared" si="423"/>
        <v>1279.3607500000001</v>
      </c>
      <c r="L88" s="8">
        <f t="shared" si="423"/>
        <v>0</v>
      </c>
      <c r="M88" s="8">
        <f t="shared" si="423"/>
        <v>152.21</v>
      </c>
      <c r="N88" s="8">
        <f t="shared" si="423"/>
        <v>2515.6244500000003</v>
      </c>
      <c r="O88" s="8">
        <f t="shared" si="423"/>
        <v>2515.6244500000003</v>
      </c>
      <c r="P88" s="8">
        <f t="shared" si="423"/>
        <v>0</v>
      </c>
      <c r="Q88" s="8">
        <f t="shared" si="423"/>
        <v>76.62</v>
      </c>
      <c r="R88" s="8"/>
      <c r="S88" s="8">
        <f t="shared" ref="S88:V89" si="424">S93+S99+S104+S109+S114+S119+S124+S129+S134+S139+S144+S149+S154+S159+S164+S169+S174+S180+S185+S190</f>
        <v>1296.7934999999998</v>
      </c>
      <c r="T88" s="8">
        <f t="shared" si="424"/>
        <v>1296.7934999999998</v>
      </c>
      <c r="U88" s="8">
        <f t="shared" si="424"/>
        <v>0</v>
      </c>
      <c r="V88" s="8">
        <f t="shared" si="424"/>
        <v>75.59</v>
      </c>
      <c r="W88" s="8"/>
      <c r="X88" s="8">
        <f t="shared" ref="X88:AE89" si="425">X93+X99+X104+X109+X114+X119+X124+X129+X134+X139+X144+X149+X154+X159+X164+X169+X174+X180+X185+X190</f>
        <v>1330.384</v>
      </c>
      <c r="Y88" s="8">
        <f t="shared" si="425"/>
        <v>1330.384</v>
      </c>
      <c r="Z88" s="8">
        <f t="shared" si="425"/>
        <v>0</v>
      </c>
      <c r="AA88" s="8">
        <f t="shared" si="425"/>
        <v>152.21</v>
      </c>
      <c r="AB88" s="8">
        <f t="shared" si="425"/>
        <v>2627.1775000000002</v>
      </c>
      <c r="AC88" s="8">
        <f t="shared" si="425"/>
        <v>2627.1775000000002</v>
      </c>
      <c r="AD88" s="8">
        <f t="shared" si="425"/>
        <v>0</v>
      </c>
      <c r="AE88" s="8">
        <f t="shared" si="425"/>
        <v>76.62</v>
      </c>
      <c r="AF88" s="8"/>
      <c r="AG88" s="8">
        <f t="shared" ref="AG88:AJ89" si="426">AG93+AG99+AG104+AG109+AG114+AG119+AG124+AG129+AG134+AG139+AG144+AG149+AG154+AG159+AG164+AG169+AG174+AG180+AG185+AG190</f>
        <v>1348.5120000000002</v>
      </c>
      <c r="AH88" s="8">
        <f t="shared" si="426"/>
        <v>1348.5120000000002</v>
      </c>
      <c r="AI88" s="8">
        <f t="shared" si="426"/>
        <v>0</v>
      </c>
      <c r="AJ88" s="8">
        <f t="shared" si="426"/>
        <v>75.59</v>
      </c>
      <c r="AK88" s="8"/>
      <c r="AL88" s="8">
        <f t="shared" ref="AL88:AR89" si="427">AL93+AL99+AL104+AL109+AL114+AL119+AL124+AL129+AL134+AL139+AL144+AL149+AL154+AL159+AL164+AL169+AL174+AL180+AL185+AL190</f>
        <v>1383.6749500000001</v>
      </c>
      <c r="AM88" s="8">
        <f t="shared" si="427"/>
        <v>1383.6749500000001</v>
      </c>
      <c r="AN88" s="8">
        <f t="shared" si="427"/>
        <v>0</v>
      </c>
      <c r="AO88" s="8">
        <f t="shared" si="427"/>
        <v>152.21</v>
      </c>
      <c r="AP88" s="8">
        <f t="shared" si="427"/>
        <v>2732.1869500000003</v>
      </c>
      <c r="AQ88" s="8">
        <f t="shared" si="427"/>
        <v>2732.1869500000003</v>
      </c>
      <c r="AR88" s="8">
        <f t="shared" si="427"/>
        <v>0</v>
      </c>
    </row>
    <row r="89" spans="1:44" s="15" customFormat="1" ht="47.25" hidden="1" x14ac:dyDescent="0.25">
      <c r="A89" s="22"/>
      <c r="B89" s="2" t="s">
        <v>161</v>
      </c>
      <c r="C89" s="8">
        <f>C94+C100+C105+C110+C115+C120+C125+C130+C135+C140+C145+C150+C155+C160+C165+C170+C175+C181+C186+C191</f>
        <v>76.62</v>
      </c>
      <c r="D89" s="8"/>
      <c r="E89" s="8">
        <f t="shared" si="422"/>
        <v>4945.0547999999999</v>
      </c>
      <c r="F89" s="8">
        <f t="shared" si="422"/>
        <v>4945.0547999999999</v>
      </c>
      <c r="G89" s="8">
        <f t="shared" si="422"/>
        <v>0</v>
      </c>
      <c r="H89" s="8">
        <f t="shared" si="422"/>
        <v>75.59</v>
      </c>
      <c r="I89" s="8"/>
      <c r="J89" s="8">
        <f t="shared" si="423"/>
        <v>5117.4430000000002</v>
      </c>
      <c r="K89" s="8">
        <f t="shared" si="423"/>
        <v>5117.4430000000002</v>
      </c>
      <c r="L89" s="8">
        <f t="shared" si="423"/>
        <v>0</v>
      </c>
      <c r="M89" s="8">
        <f t="shared" si="423"/>
        <v>152.21</v>
      </c>
      <c r="N89" s="8">
        <f t="shared" si="423"/>
        <v>10062.497800000001</v>
      </c>
      <c r="O89" s="8">
        <f t="shared" si="423"/>
        <v>10062.497800000001</v>
      </c>
      <c r="P89" s="8">
        <f t="shared" si="423"/>
        <v>0</v>
      </c>
      <c r="Q89" s="8">
        <f t="shared" si="423"/>
        <v>76.62</v>
      </c>
      <c r="R89" s="8"/>
      <c r="S89" s="8">
        <f t="shared" si="424"/>
        <v>5187.1739999999991</v>
      </c>
      <c r="T89" s="8">
        <f t="shared" si="424"/>
        <v>5187.1739999999991</v>
      </c>
      <c r="U89" s="8">
        <f t="shared" si="424"/>
        <v>0</v>
      </c>
      <c r="V89" s="8">
        <f t="shared" si="424"/>
        <v>75.59</v>
      </c>
      <c r="W89" s="8"/>
      <c r="X89" s="8">
        <f t="shared" si="425"/>
        <v>5321.5360000000001</v>
      </c>
      <c r="Y89" s="8">
        <f t="shared" si="425"/>
        <v>5321.5360000000001</v>
      </c>
      <c r="Z89" s="8">
        <f t="shared" si="425"/>
        <v>0</v>
      </c>
      <c r="AA89" s="8">
        <f t="shared" si="425"/>
        <v>152.21</v>
      </c>
      <c r="AB89" s="8">
        <f t="shared" si="425"/>
        <v>10508.710000000001</v>
      </c>
      <c r="AC89" s="8">
        <f t="shared" si="425"/>
        <v>10508.710000000001</v>
      </c>
      <c r="AD89" s="8">
        <f t="shared" si="425"/>
        <v>0</v>
      </c>
      <c r="AE89" s="8">
        <f t="shared" si="425"/>
        <v>76.62</v>
      </c>
      <c r="AF89" s="8"/>
      <c r="AG89" s="8">
        <f t="shared" si="426"/>
        <v>5394.0480000000007</v>
      </c>
      <c r="AH89" s="8">
        <f t="shared" si="426"/>
        <v>5394.0480000000007</v>
      </c>
      <c r="AI89" s="8">
        <f t="shared" si="426"/>
        <v>0</v>
      </c>
      <c r="AJ89" s="8">
        <f t="shared" si="426"/>
        <v>75.59</v>
      </c>
      <c r="AK89" s="8"/>
      <c r="AL89" s="8">
        <f t="shared" si="427"/>
        <v>5534.6998000000003</v>
      </c>
      <c r="AM89" s="8">
        <f t="shared" si="427"/>
        <v>5534.6998000000003</v>
      </c>
      <c r="AN89" s="8">
        <f t="shared" si="427"/>
        <v>0</v>
      </c>
      <c r="AO89" s="8">
        <f t="shared" si="427"/>
        <v>152.21</v>
      </c>
      <c r="AP89" s="8">
        <f t="shared" si="427"/>
        <v>10928.747800000001</v>
      </c>
      <c r="AQ89" s="8">
        <f t="shared" si="427"/>
        <v>10928.747800000001</v>
      </c>
      <c r="AR89" s="8">
        <f t="shared" si="427"/>
        <v>0</v>
      </c>
    </row>
    <row r="90" spans="1:44" s="15" customFormat="1" ht="31.5" hidden="1" x14ac:dyDescent="0.25">
      <c r="A90" s="22" t="s">
        <v>84</v>
      </c>
      <c r="B90" s="10" t="s">
        <v>27</v>
      </c>
      <c r="C90" s="8"/>
      <c r="D90" s="8"/>
      <c r="E90" s="8">
        <f t="shared" ref="E90:G90" si="428">E91+E92+E93+E94</f>
        <v>849.41550000000007</v>
      </c>
      <c r="F90" s="8">
        <f t="shared" si="428"/>
        <v>849.41550000000007</v>
      </c>
      <c r="G90" s="8">
        <f t="shared" si="428"/>
        <v>0</v>
      </c>
      <c r="H90" s="8"/>
      <c r="I90" s="8"/>
      <c r="J90" s="8">
        <f t="shared" ref="J90:L90" si="429">J91+J92+J93+J94</f>
        <v>747.279</v>
      </c>
      <c r="K90" s="8">
        <f t="shared" si="429"/>
        <v>747.279</v>
      </c>
      <c r="L90" s="8">
        <f t="shared" si="429"/>
        <v>0</v>
      </c>
      <c r="M90" s="8"/>
      <c r="N90" s="8">
        <f t="shared" ref="N90:P90" si="430">N91+N92+N93+N94</f>
        <v>1596.6945000000001</v>
      </c>
      <c r="O90" s="8">
        <f t="shared" si="430"/>
        <v>1596.6945000000001</v>
      </c>
      <c r="P90" s="8">
        <f t="shared" si="430"/>
        <v>0</v>
      </c>
      <c r="Q90" s="8"/>
      <c r="R90" s="8"/>
      <c r="S90" s="8">
        <f t="shared" ref="S90:U90" si="431">S91+S92+S93+S94</f>
        <v>890.98649999999998</v>
      </c>
      <c r="T90" s="8">
        <f t="shared" si="431"/>
        <v>890.98649999999998</v>
      </c>
      <c r="U90" s="8">
        <f t="shared" si="431"/>
        <v>0</v>
      </c>
      <c r="V90" s="8"/>
      <c r="W90" s="8"/>
      <c r="X90" s="8">
        <f t="shared" ref="X90:Z90" si="432">X91+X92+X93+X94</f>
        <v>777.11400000000003</v>
      </c>
      <c r="Y90" s="8">
        <f t="shared" si="432"/>
        <v>777.11400000000003</v>
      </c>
      <c r="Z90" s="8">
        <f t="shared" si="432"/>
        <v>0</v>
      </c>
      <c r="AA90" s="8"/>
      <c r="AB90" s="8">
        <f t="shared" ref="AB90:AD90" si="433">AB91+AB92+AB93+AB94</f>
        <v>1668.1005</v>
      </c>
      <c r="AC90" s="8">
        <f t="shared" si="433"/>
        <v>1668.1005</v>
      </c>
      <c r="AD90" s="8">
        <f t="shared" si="433"/>
        <v>0</v>
      </c>
      <c r="AE90" s="8"/>
      <c r="AF90" s="8"/>
      <c r="AG90" s="8">
        <f t="shared" ref="AG90:AI90" si="434">AG91+AG92+AG93+AG94</f>
        <v>926.55899999999997</v>
      </c>
      <c r="AH90" s="8">
        <f t="shared" si="434"/>
        <v>926.55899999999997</v>
      </c>
      <c r="AI90" s="8">
        <f t="shared" si="434"/>
        <v>0</v>
      </c>
      <c r="AJ90" s="8"/>
      <c r="AK90" s="8"/>
      <c r="AL90" s="8">
        <f t="shared" ref="AL90:AN90" si="435">AL91+AL92+AL93+AL94</f>
        <v>808.21259999999984</v>
      </c>
      <c r="AM90" s="8">
        <f t="shared" si="435"/>
        <v>808.21259999999984</v>
      </c>
      <c r="AN90" s="8">
        <f t="shared" si="435"/>
        <v>0</v>
      </c>
      <c r="AO90" s="8"/>
      <c r="AP90" s="8">
        <f t="shared" ref="AP90:AR90" si="436">AP91+AP92+AP93+AP94</f>
        <v>1734.7716</v>
      </c>
      <c r="AQ90" s="8">
        <f t="shared" si="436"/>
        <v>1734.7716</v>
      </c>
      <c r="AR90" s="8">
        <f t="shared" si="436"/>
        <v>0</v>
      </c>
    </row>
    <row r="91" spans="1:44" hidden="1" x14ac:dyDescent="0.25">
      <c r="A91" s="17"/>
      <c r="B91" s="3" t="s">
        <v>23</v>
      </c>
      <c r="C91" s="24">
        <v>5.58</v>
      </c>
      <c r="D91" s="24">
        <v>39.28</v>
      </c>
      <c r="E91" s="24">
        <f>C91*D91</f>
        <v>219.1824</v>
      </c>
      <c r="F91" s="24">
        <f>E91-G91</f>
        <v>219.1824</v>
      </c>
      <c r="G91" s="24"/>
      <c r="H91" s="24">
        <v>4.68</v>
      </c>
      <c r="I91" s="24">
        <v>41.2</v>
      </c>
      <c r="J91" s="24">
        <f>H91*I91</f>
        <v>192.816</v>
      </c>
      <c r="K91" s="24">
        <f>J91-L91</f>
        <v>192.816</v>
      </c>
      <c r="L91" s="24"/>
      <c r="M91" s="24">
        <f t="shared" ref="M91:M94" si="437">C91+H91</f>
        <v>10.26</v>
      </c>
      <c r="N91" s="24">
        <f t="shared" ref="N91:P93" si="438">E91+J91</f>
        <v>411.9984</v>
      </c>
      <c r="O91" s="24">
        <f t="shared" si="438"/>
        <v>411.9984</v>
      </c>
      <c r="P91" s="24">
        <f t="shared" si="438"/>
        <v>0</v>
      </c>
      <c r="Q91" s="24">
        <f t="shared" ref="Q91:Q94" si="439">C91</f>
        <v>5.58</v>
      </c>
      <c r="R91" s="24">
        <v>41.2</v>
      </c>
      <c r="S91" s="24">
        <f>Q91*R91</f>
        <v>229.89600000000002</v>
      </c>
      <c r="T91" s="24">
        <f>S91-U91</f>
        <v>229.89600000000002</v>
      </c>
      <c r="U91" s="24"/>
      <c r="V91" s="24">
        <f t="shared" ref="V91:V94" si="440">H91</f>
        <v>4.68</v>
      </c>
      <c r="W91" s="24">
        <v>42.85</v>
      </c>
      <c r="X91" s="24">
        <f>V91*W91</f>
        <v>200.53799999999998</v>
      </c>
      <c r="Y91" s="24">
        <f>X91-Z91</f>
        <v>200.53799999999998</v>
      </c>
      <c r="Z91" s="24"/>
      <c r="AA91" s="24">
        <f t="shared" ref="AA91:AA94" si="441">Q91+V91</f>
        <v>10.26</v>
      </c>
      <c r="AB91" s="24">
        <f t="shared" ref="AB91:AD93" si="442">S91+X91</f>
        <v>430.43399999999997</v>
      </c>
      <c r="AC91" s="24">
        <f t="shared" si="442"/>
        <v>430.43399999999997</v>
      </c>
      <c r="AD91" s="24">
        <f t="shared" si="442"/>
        <v>0</v>
      </c>
      <c r="AE91" s="24">
        <f t="shared" ref="AE91:AE94" si="443">C91</f>
        <v>5.58</v>
      </c>
      <c r="AF91" s="24">
        <v>42.85</v>
      </c>
      <c r="AG91" s="24">
        <f>AE91*AF91</f>
        <v>239.10300000000001</v>
      </c>
      <c r="AH91" s="24">
        <f>AG91-AI91</f>
        <v>239.10300000000001</v>
      </c>
      <c r="AI91" s="24"/>
      <c r="AJ91" s="24">
        <f t="shared" ref="AJ91:AJ94" si="444">H91</f>
        <v>4.68</v>
      </c>
      <c r="AK91" s="24">
        <v>44.56</v>
      </c>
      <c r="AL91" s="24">
        <f>AJ91*AK91</f>
        <v>208.54079999999999</v>
      </c>
      <c r="AM91" s="24">
        <f>AL91-AN91</f>
        <v>208.54079999999999</v>
      </c>
      <c r="AN91" s="24"/>
      <c r="AO91" s="24">
        <f t="shared" ref="AO91:AO94" si="445">AE91+AJ91</f>
        <v>10.26</v>
      </c>
      <c r="AP91" s="24">
        <f t="shared" ref="AP91:AP94" si="446">AG91+AL91</f>
        <v>447.6438</v>
      </c>
      <c r="AQ91" s="24">
        <f t="shared" ref="AQ91:AQ94" si="447">AH91+AM91</f>
        <v>447.6438</v>
      </c>
      <c r="AR91" s="24">
        <f t="shared" ref="AR91:AR94" si="448">AI91+AN91</f>
        <v>0</v>
      </c>
    </row>
    <row r="92" spans="1:44" hidden="1" x14ac:dyDescent="0.25">
      <c r="A92" s="17"/>
      <c r="B92" s="3" t="s">
        <v>25</v>
      </c>
      <c r="C92" s="24">
        <v>5.58</v>
      </c>
      <c r="D92" s="24">
        <v>32.270000000000003</v>
      </c>
      <c r="E92" s="24">
        <f>C92*D92</f>
        <v>180.06660000000002</v>
      </c>
      <c r="F92" s="24">
        <f>E92-G92</f>
        <v>180.06660000000002</v>
      </c>
      <c r="G92" s="24"/>
      <c r="H92" s="24">
        <v>4.68</v>
      </c>
      <c r="I92" s="24">
        <v>33.85</v>
      </c>
      <c r="J92" s="24">
        <f>H92*I92</f>
        <v>158.41800000000001</v>
      </c>
      <c r="K92" s="24">
        <f>J92-L92</f>
        <v>158.41800000000001</v>
      </c>
      <c r="L92" s="24"/>
      <c r="M92" s="24">
        <f t="shared" si="437"/>
        <v>10.26</v>
      </c>
      <c r="N92" s="24">
        <f t="shared" si="438"/>
        <v>338.4846</v>
      </c>
      <c r="O92" s="24">
        <f t="shared" si="438"/>
        <v>338.4846</v>
      </c>
      <c r="P92" s="24">
        <f t="shared" si="438"/>
        <v>0</v>
      </c>
      <c r="Q92" s="24">
        <f t="shared" si="439"/>
        <v>5.58</v>
      </c>
      <c r="R92" s="24">
        <v>33.85</v>
      </c>
      <c r="S92" s="24">
        <f>Q92*R92</f>
        <v>188.88300000000001</v>
      </c>
      <c r="T92" s="24">
        <f>S92-U92</f>
        <v>188.88300000000001</v>
      </c>
      <c r="U92" s="24"/>
      <c r="V92" s="24">
        <f t="shared" si="440"/>
        <v>4.68</v>
      </c>
      <c r="W92" s="24">
        <v>35.200000000000003</v>
      </c>
      <c r="X92" s="24">
        <f>V92*W92</f>
        <v>164.73599999999999</v>
      </c>
      <c r="Y92" s="24">
        <f>X92-Z92</f>
        <v>164.73599999999999</v>
      </c>
      <c r="Z92" s="24"/>
      <c r="AA92" s="24">
        <f t="shared" si="441"/>
        <v>10.26</v>
      </c>
      <c r="AB92" s="24">
        <f t="shared" si="442"/>
        <v>353.61900000000003</v>
      </c>
      <c r="AC92" s="24">
        <f t="shared" si="442"/>
        <v>353.61900000000003</v>
      </c>
      <c r="AD92" s="24">
        <f t="shared" si="442"/>
        <v>0</v>
      </c>
      <c r="AE92" s="24">
        <f t="shared" si="443"/>
        <v>5.58</v>
      </c>
      <c r="AF92" s="24">
        <v>35.200000000000003</v>
      </c>
      <c r="AG92" s="24">
        <f>AE92*AF92</f>
        <v>196.41600000000003</v>
      </c>
      <c r="AH92" s="24">
        <f>AG92-AI92</f>
        <v>196.41600000000003</v>
      </c>
      <c r="AI92" s="24"/>
      <c r="AJ92" s="24">
        <f t="shared" si="444"/>
        <v>4.68</v>
      </c>
      <c r="AK92" s="24">
        <v>36.61</v>
      </c>
      <c r="AL92" s="24">
        <f>AJ92*AK92</f>
        <v>171.33479999999997</v>
      </c>
      <c r="AM92" s="24">
        <f>AL92-AN92</f>
        <v>171.33479999999997</v>
      </c>
      <c r="AN92" s="24"/>
      <c r="AO92" s="24">
        <f t="shared" si="445"/>
        <v>10.26</v>
      </c>
      <c r="AP92" s="24">
        <f t="shared" si="446"/>
        <v>367.75080000000003</v>
      </c>
      <c r="AQ92" s="24">
        <f t="shared" si="447"/>
        <v>367.75080000000003</v>
      </c>
      <c r="AR92" s="24">
        <f t="shared" si="448"/>
        <v>0</v>
      </c>
    </row>
    <row r="93" spans="1:44" ht="31.5" hidden="1" x14ac:dyDescent="0.25">
      <c r="A93" s="17"/>
      <c r="B93" s="3" t="s">
        <v>156</v>
      </c>
      <c r="C93" s="24">
        <v>5.58</v>
      </c>
      <c r="D93" s="24">
        <v>32.270000000000003</v>
      </c>
      <c r="E93" s="24">
        <f>C93*D93*0.5</f>
        <v>90.033300000000011</v>
      </c>
      <c r="F93" s="24">
        <f>E93-G93</f>
        <v>90.033300000000011</v>
      </c>
      <c r="G93" s="24"/>
      <c r="H93" s="24">
        <v>4.68</v>
      </c>
      <c r="I93" s="24">
        <v>33.85</v>
      </c>
      <c r="J93" s="24">
        <f>H93*I93*0.5</f>
        <v>79.209000000000003</v>
      </c>
      <c r="K93" s="24">
        <f>J93-L93</f>
        <v>79.209000000000003</v>
      </c>
      <c r="L93" s="24"/>
      <c r="M93" s="24">
        <f t="shared" si="437"/>
        <v>10.26</v>
      </c>
      <c r="N93" s="24">
        <f t="shared" si="438"/>
        <v>169.2423</v>
      </c>
      <c r="O93" s="24">
        <f t="shared" si="438"/>
        <v>169.2423</v>
      </c>
      <c r="P93" s="24">
        <f t="shared" si="438"/>
        <v>0</v>
      </c>
      <c r="Q93" s="24">
        <f t="shared" si="439"/>
        <v>5.58</v>
      </c>
      <c r="R93" s="24">
        <v>33.85</v>
      </c>
      <c r="S93" s="24">
        <f>Q93*R93*0.5</f>
        <v>94.441500000000005</v>
      </c>
      <c r="T93" s="24">
        <f>S93-U93</f>
        <v>94.441500000000005</v>
      </c>
      <c r="U93" s="24"/>
      <c r="V93" s="24">
        <f t="shared" si="440"/>
        <v>4.68</v>
      </c>
      <c r="W93" s="24">
        <v>35.200000000000003</v>
      </c>
      <c r="X93" s="24">
        <f>V93*W93*0.5</f>
        <v>82.367999999999995</v>
      </c>
      <c r="Y93" s="24">
        <f>X93-Z93</f>
        <v>82.367999999999995</v>
      </c>
      <c r="Z93" s="24"/>
      <c r="AA93" s="24">
        <f t="shared" si="441"/>
        <v>10.26</v>
      </c>
      <c r="AB93" s="24">
        <f t="shared" si="442"/>
        <v>176.80950000000001</v>
      </c>
      <c r="AC93" s="24">
        <f t="shared" si="442"/>
        <v>176.80950000000001</v>
      </c>
      <c r="AD93" s="24">
        <f t="shared" si="442"/>
        <v>0</v>
      </c>
      <c r="AE93" s="24">
        <f t="shared" si="443"/>
        <v>5.58</v>
      </c>
      <c r="AF93" s="24">
        <v>35.200000000000003</v>
      </c>
      <c r="AG93" s="24">
        <f>AE93*AF93*0.5</f>
        <v>98.208000000000013</v>
      </c>
      <c r="AH93" s="24">
        <f>AG93-AI93</f>
        <v>98.208000000000013</v>
      </c>
      <c r="AI93" s="24"/>
      <c r="AJ93" s="24">
        <f t="shared" si="444"/>
        <v>4.68</v>
      </c>
      <c r="AK93" s="24">
        <v>36.61</v>
      </c>
      <c r="AL93" s="24">
        <f>AJ93*AK93*0.5</f>
        <v>85.667399999999986</v>
      </c>
      <c r="AM93" s="24">
        <f>AL93-AN93</f>
        <v>85.667399999999986</v>
      </c>
      <c r="AN93" s="24"/>
      <c r="AO93" s="24">
        <f t="shared" si="445"/>
        <v>10.26</v>
      </c>
      <c r="AP93" s="24">
        <f t="shared" si="446"/>
        <v>183.87540000000001</v>
      </c>
      <c r="AQ93" s="24">
        <f t="shared" si="447"/>
        <v>183.87540000000001</v>
      </c>
      <c r="AR93" s="24">
        <f t="shared" si="448"/>
        <v>0</v>
      </c>
    </row>
    <row r="94" spans="1:44" ht="47.25" hidden="1" x14ac:dyDescent="0.25">
      <c r="A94" s="17"/>
      <c r="B94" s="3" t="s">
        <v>161</v>
      </c>
      <c r="C94" s="24">
        <v>5.58</v>
      </c>
      <c r="D94" s="24">
        <v>32.270000000000003</v>
      </c>
      <c r="E94" s="24">
        <f>C94*D94*2</f>
        <v>360.13320000000004</v>
      </c>
      <c r="F94" s="24">
        <f>E94-G94</f>
        <v>360.13320000000004</v>
      </c>
      <c r="G94" s="24"/>
      <c r="H94" s="24">
        <v>4.68</v>
      </c>
      <c r="I94" s="24">
        <v>33.85</v>
      </c>
      <c r="J94" s="24">
        <f>H94*I94*2</f>
        <v>316.83600000000001</v>
      </c>
      <c r="K94" s="24">
        <f>J94-L94</f>
        <v>316.83600000000001</v>
      </c>
      <c r="L94" s="24"/>
      <c r="M94" s="24">
        <f t="shared" si="437"/>
        <v>10.26</v>
      </c>
      <c r="N94" s="24">
        <f t="shared" ref="N94" si="449">E94+J94</f>
        <v>676.9692</v>
      </c>
      <c r="O94" s="24">
        <f t="shared" ref="O94" si="450">F94+K94</f>
        <v>676.9692</v>
      </c>
      <c r="P94" s="24">
        <f t="shared" ref="P94" si="451">G94+L94</f>
        <v>0</v>
      </c>
      <c r="Q94" s="24">
        <f t="shared" si="439"/>
        <v>5.58</v>
      </c>
      <c r="R94" s="24">
        <v>33.85</v>
      </c>
      <c r="S94" s="24">
        <f>Q94*R94*2</f>
        <v>377.76600000000002</v>
      </c>
      <c r="T94" s="24">
        <f>S94-U94</f>
        <v>377.76600000000002</v>
      </c>
      <c r="U94" s="24"/>
      <c r="V94" s="24">
        <f t="shared" si="440"/>
        <v>4.68</v>
      </c>
      <c r="W94" s="24">
        <v>35.200000000000003</v>
      </c>
      <c r="X94" s="24">
        <f>V94*W94*2</f>
        <v>329.47199999999998</v>
      </c>
      <c r="Y94" s="24">
        <f>X94-Z94</f>
        <v>329.47199999999998</v>
      </c>
      <c r="Z94" s="24"/>
      <c r="AA94" s="24">
        <f t="shared" si="441"/>
        <v>10.26</v>
      </c>
      <c r="AB94" s="24">
        <f t="shared" ref="AB94" si="452">S94+X94</f>
        <v>707.23800000000006</v>
      </c>
      <c r="AC94" s="24">
        <f t="shared" ref="AC94" si="453">T94+Y94</f>
        <v>707.23800000000006</v>
      </c>
      <c r="AD94" s="24">
        <f t="shared" ref="AD94" si="454">U94+Z94</f>
        <v>0</v>
      </c>
      <c r="AE94" s="24">
        <f t="shared" si="443"/>
        <v>5.58</v>
      </c>
      <c r="AF94" s="24">
        <v>35.200000000000003</v>
      </c>
      <c r="AG94" s="24">
        <f>AE94*AF94*2</f>
        <v>392.83200000000005</v>
      </c>
      <c r="AH94" s="24">
        <f>AG94-AI94</f>
        <v>392.83200000000005</v>
      </c>
      <c r="AI94" s="24"/>
      <c r="AJ94" s="24">
        <f t="shared" si="444"/>
        <v>4.68</v>
      </c>
      <c r="AK94" s="24">
        <v>36.61</v>
      </c>
      <c r="AL94" s="24">
        <f>AJ94*AK94*2</f>
        <v>342.66959999999995</v>
      </c>
      <c r="AM94" s="24">
        <f>AL94-AN94</f>
        <v>342.66959999999995</v>
      </c>
      <c r="AN94" s="24"/>
      <c r="AO94" s="24">
        <f t="shared" si="445"/>
        <v>10.26</v>
      </c>
      <c r="AP94" s="24">
        <f t="shared" si="446"/>
        <v>735.50160000000005</v>
      </c>
      <c r="AQ94" s="24">
        <f t="shared" si="447"/>
        <v>735.50160000000005</v>
      </c>
      <c r="AR94" s="24">
        <f t="shared" si="448"/>
        <v>0</v>
      </c>
    </row>
    <row r="95" spans="1:44" s="15" customFormat="1" ht="31.5" hidden="1" x14ac:dyDescent="0.25">
      <c r="A95" s="22" t="s">
        <v>83</v>
      </c>
      <c r="B95" s="10" t="s">
        <v>154</v>
      </c>
      <c r="C95" s="8"/>
      <c r="D95" s="8"/>
      <c r="E95" s="8">
        <f t="shared" ref="E95" si="455">E96+E97+E98+E99+E100</f>
        <v>1092.1441000000002</v>
      </c>
      <c r="F95" s="8">
        <f t="shared" ref="F95" si="456">F96+F97+F98+F99+F100</f>
        <v>1092.1441000000002</v>
      </c>
      <c r="G95" s="8">
        <f t="shared" ref="G95" si="457">G96+G97+G98+G99+G100</f>
        <v>0</v>
      </c>
      <c r="H95" s="8"/>
      <c r="I95" s="8"/>
      <c r="J95" s="8">
        <f t="shared" ref="J95" si="458">J96+J97+J98+J99+J100</f>
        <v>1190.2600499999999</v>
      </c>
      <c r="K95" s="8">
        <f t="shared" ref="K95" si="459">K96+K97+K98+K99+K100</f>
        <v>1190.2600499999999</v>
      </c>
      <c r="L95" s="8">
        <f t="shared" ref="L95" si="460">L96+L97+L98+L99+L100</f>
        <v>0</v>
      </c>
      <c r="M95" s="8"/>
      <c r="N95" s="8">
        <f t="shared" ref="N95" si="461">N96+N97+N98+N99+N100</f>
        <v>2282.4041500000003</v>
      </c>
      <c r="O95" s="8">
        <f t="shared" ref="O95" si="462">O96+O97+O98+O99+O100</f>
        <v>2282.4041500000003</v>
      </c>
      <c r="P95" s="8">
        <f t="shared" ref="P95" si="463">P96+P97+P98+P99+P100</f>
        <v>0</v>
      </c>
      <c r="Q95" s="8"/>
      <c r="R95" s="8"/>
      <c r="S95" s="8">
        <f t="shared" ref="S95" si="464">S96+S97+S98+S99+S100</f>
        <v>1145.6043</v>
      </c>
      <c r="T95" s="8">
        <f t="shared" ref="T95" si="465">T96+T97+T98+T99+T100</f>
        <v>1145.6043</v>
      </c>
      <c r="U95" s="8">
        <f t="shared" ref="U95" si="466">U96+U97+U98+U99+U100</f>
        <v>0</v>
      </c>
      <c r="V95" s="8"/>
      <c r="W95" s="8"/>
      <c r="X95" s="8">
        <f t="shared" ref="X95" si="467">X96+X97+X98+X99+X100</f>
        <v>1237.7865000000002</v>
      </c>
      <c r="Y95" s="8">
        <f t="shared" ref="Y95" si="468">Y96+Y97+Y98+Y99+Y100</f>
        <v>1237.7865000000002</v>
      </c>
      <c r="Z95" s="8">
        <f t="shared" ref="Z95" si="469">Z96+Z97+Z98+Z99+Z100</f>
        <v>0</v>
      </c>
      <c r="AA95" s="8"/>
      <c r="AB95" s="8">
        <f t="shared" ref="AB95" si="470">AB96+AB97+AB98+AB99+AB100</f>
        <v>2383.3908000000001</v>
      </c>
      <c r="AC95" s="8">
        <f t="shared" ref="AC95" si="471">AC96+AC97+AC98+AC99+AC100</f>
        <v>2383.3908000000001</v>
      </c>
      <c r="AD95" s="8">
        <f t="shared" ref="AD95" si="472">AD96+AD97+AD98+AD99+AD100</f>
        <v>0</v>
      </c>
      <c r="AE95" s="8"/>
      <c r="AF95" s="8"/>
      <c r="AG95" s="8">
        <f t="shared" ref="AG95:AI95" si="473">AG96+AG97+AG98+AG99+AG100</f>
        <v>1191.3465000000001</v>
      </c>
      <c r="AH95" s="8">
        <f t="shared" si="473"/>
        <v>1191.3465000000001</v>
      </c>
      <c r="AI95" s="8">
        <f t="shared" si="473"/>
        <v>0</v>
      </c>
      <c r="AJ95" s="8"/>
      <c r="AK95" s="8"/>
      <c r="AL95" s="8">
        <f t="shared" ref="AL95:AN95" si="474">AL96+AL97+AL98+AL99+AL100</f>
        <v>1287.3196499999999</v>
      </c>
      <c r="AM95" s="8">
        <f t="shared" si="474"/>
        <v>1287.3196499999999</v>
      </c>
      <c r="AN95" s="8">
        <f t="shared" si="474"/>
        <v>0</v>
      </c>
      <c r="AO95" s="8"/>
      <c r="AP95" s="8">
        <f t="shared" ref="AP95:AR95" si="475">AP96+AP97+AP98+AP99+AP100</f>
        <v>2478.66615</v>
      </c>
      <c r="AQ95" s="8">
        <f t="shared" si="475"/>
        <v>2478.66615</v>
      </c>
      <c r="AR95" s="8">
        <f t="shared" si="475"/>
        <v>0</v>
      </c>
    </row>
    <row r="96" spans="1:44" hidden="1" x14ac:dyDescent="0.25">
      <c r="A96" s="17"/>
      <c r="B96" s="3" t="s">
        <v>28</v>
      </c>
      <c r="C96" s="24">
        <v>5.45</v>
      </c>
      <c r="D96" s="24">
        <v>39.28</v>
      </c>
      <c r="E96" s="24">
        <f>C96*D96</f>
        <v>214.07600000000002</v>
      </c>
      <c r="F96" s="24">
        <f>E96-G96</f>
        <v>214.07600000000002</v>
      </c>
      <c r="G96" s="24"/>
      <c r="H96" s="24">
        <v>5.93</v>
      </c>
      <c r="I96" s="24">
        <v>41.2</v>
      </c>
      <c r="J96" s="24">
        <f>H96*I96</f>
        <v>244.316</v>
      </c>
      <c r="K96" s="24">
        <f>J96-L96</f>
        <v>244.316</v>
      </c>
      <c r="L96" s="24"/>
      <c r="M96" s="24">
        <f t="shared" ref="M96:M100" si="476">C96+H96</f>
        <v>11.379999999999999</v>
      </c>
      <c r="N96" s="24">
        <f t="shared" ref="N96:P100" si="477">E96+J96</f>
        <v>458.39200000000005</v>
      </c>
      <c r="O96" s="24">
        <f t="shared" si="477"/>
        <v>458.39200000000005</v>
      </c>
      <c r="P96" s="24">
        <f t="shared" si="477"/>
        <v>0</v>
      </c>
      <c r="Q96" s="24">
        <f t="shared" ref="Q96:Q100" si="478">C96</f>
        <v>5.45</v>
      </c>
      <c r="R96" s="24">
        <v>41.2</v>
      </c>
      <c r="S96" s="24">
        <f>Q96*R96</f>
        <v>224.54000000000002</v>
      </c>
      <c r="T96" s="24">
        <f>S96-U96</f>
        <v>224.54000000000002</v>
      </c>
      <c r="U96" s="24"/>
      <c r="V96" s="24">
        <f t="shared" ref="V96:V100" si="479">H96</f>
        <v>5.93</v>
      </c>
      <c r="W96" s="24">
        <v>42.85</v>
      </c>
      <c r="X96" s="24">
        <f>V96*W96</f>
        <v>254.10049999999998</v>
      </c>
      <c r="Y96" s="24">
        <f>X96-Z96</f>
        <v>254.10049999999998</v>
      </c>
      <c r="Z96" s="24"/>
      <c r="AA96" s="24">
        <f t="shared" ref="AA96:AA100" si="480">Q96+V96</f>
        <v>11.379999999999999</v>
      </c>
      <c r="AB96" s="24">
        <f t="shared" ref="AB96:AD98" si="481">S96+X96</f>
        <v>478.64049999999997</v>
      </c>
      <c r="AC96" s="24">
        <f t="shared" si="481"/>
        <v>478.64049999999997</v>
      </c>
      <c r="AD96" s="24">
        <f t="shared" si="481"/>
        <v>0</v>
      </c>
      <c r="AE96" s="24">
        <f t="shared" ref="AE96:AE100" si="482">C96</f>
        <v>5.45</v>
      </c>
      <c r="AF96" s="24">
        <v>42.85</v>
      </c>
      <c r="AG96" s="24">
        <f>AE96*AF96</f>
        <v>233.53250000000003</v>
      </c>
      <c r="AH96" s="24">
        <f>AG96-AI96</f>
        <v>233.53250000000003</v>
      </c>
      <c r="AI96" s="24"/>
      <c r="AJ96" s="24">
        <f t="shared" ref="AJ96:AJ100" si="483">H96</f>
        <v>5.93</v>
      </c>
      <c r="AK96" s="24">
        <v>44.56</v>
      </c>
      <c r="AL96" s="24">
        <f>AJ96*AK96</f>
        <v>264.24079999999998</v>
      </c>
      <c r="AM96" s="24">
        <f>AL96-AN96</f>
        <v>264.24079999999998</v>
      </c>
      <c r="AN96" s="24"/>
      <c r="AO96" s="24">
        <f t="shared" ref="AO96:AO100" si="484">AE96+AJ96</f>
        <v>11.379999999999999</v>
      </c>
      <c r="AP96" s="24">
        <f t="shared" ref="AP96:AP98" si="485">AG96+AL96</f>
        <v>497.77330000000001</v>
      </c>
      <c r="AQ96" s="24">
        <f t="shared" ref="AQ96:AQ98" si="486">AH96+AM96</f>
        <v>497.77330000000001</v>
      </c>
      <c r="AR96" s="24">
        <f t="shared" ref="AR96:AR98" si="487">AI96+AN96</f>
        <v>0</v>
      </c>
    </row>
    <row r="97" spans="1:44" hidden="1" x14ac:dyDescent="0.25">
      <c r="A97" s="17"/>
      <c r="B97" s="3" t="s">
        <v>29</v>
      </c>
      <c r="C97" s="24">
        <v>0.78</v>
      </c>
      <c r="D97" s="24">
        <v>184.52</v>
      </c>
      <c r="E97" s="24">
        <f>C97*D97</f>
        <v>143.9256</v>
      </c>
      <c r="F97" s="24">
        <f>E97-G97</f>
        <v>143.9256</v>
      </c>
      <c r="G97" s="24"/>
      <c r="H97" s="24">
        <v>0.78</v>
      </c>
      <c r="I97" s="24">
        <v>193.56</v>
      </c>
      <c r="J97" s="24">
        <f>H97*I97</f>
        <v>150.9768</v>
      </c>
      <c r="K97" s="24">
        <f>J97-L97</f>
        <v>150.9768</v>
      </c>
      <c r="L97" s="24"/>
      <c r="M97" s="24">
        <f t="shared" si="476"/>
        <v>1.56</v>
      </c>
      <c r="N97" s="24">
        <f t="shared" si="477"/>
        <v>294.9024</v>
      </c>
      <c r="O97" s="24">
        <f t="shared" si="477"/>
        <v>294.9024</v>
      </c>
      <c r="P97" s="24">
        <f t="shared" si="477"/>
        <v>0</v>
      </c>
      <c r="Q97" s="24">
        <f t="shared" si="478"/>
        <v>0.78</v>
      </c>
      <c r="R97" s="24">
        <v>193.56</v>
      </c>
      <c r="S97" s="24">
        <f>Q97*R97</f>
        <v>150.9768</v>
      </c>
      <c r="T97" s="24">
        <f>S97-U97</f>
        <v>150.9768</v>
      </c>
      <c r="U97" s="24"/>
      <c r="V97" s="24">
        <f t="shared" si="479"/>
        <v>0.78</v>
      </c>
      <c r="W97" s="24">
        <v>201.3</v>
      </c>
      <c r="X97" s="24">
        <f>V97*W97</f>
        <v>157.01400000000001</v>
      </c>
      <c r="Y97" s="24">
        <f>X97-Z97</f>
        <v>157.01400000000001</v>
      </c>
      <c r="Z97" s="24"/>
      <c r="AA97" s="24">
        <f t="shared" si="480"/>
        <v>1.56</v>
      </c>
      <c r="AB97" s="24">
        <f t="shared" si="481"/>
        <v>307.99080000000004</v>
      </c>
      <c r="AC97" s="24">
        <f t="shared" si="481"/>
        <v>307.99080000000004</v>
      </c>
      <c r="AD97" s="24">
        <f t="shared" si="481"/>
        <v>0</v>
      </c>
      <c r="AE97" s="24">
        <f t="shared" si="482"/>
        <v>0.78</v>
      </c>
      <c r="AF97" s="24">
        <v>201.3</v>
      </c>
      <c r="AG97" s="24">
        <f>AE97*AF97</f>
        <v>157.01400000000001</v>
      </c>
      <c r="AH97" s="24">
        <f>AG97-AI97</f>
        <v>157.01400000000001</v>
      </c>
      <c r="AI97" s="24"/>
      <c r="AJ97" s="24">
        <f t="shared" si="483"/>
        <v>0.78</v>
      </c>
      <c r="AK97" s="24">
        <v>209.35</v>
      </c>
      <c r="AL97" s="24">
        <f>AJ97*AK97</f>
        <v>163.29300000000001</v>
      </c>
      <c r="AM97" s="24">
        <f>AL97-AN97</f>
        <v>163.29300000000001</v>
      </c>
      <c r="AN97" s="24"/>
      <c r="AO97" s="24">
        <f t="shared" si="484"/>
        <v>1.56</v>
      </c>
      <c r="AP97" s="24">
        <f t="shared" si="485"/>
        <v>320.30700000000002</v>
      </c>
      <c r="AQ97" s="24">
        <f t="shared" si="486"/>
        <v>320.30700000000002</v>
      </c>
      <c r="AR97" s="24">
        <f t="shared" si="487"/>
        <v>0</v>
      </c>
    </row>
    <row r="98" spans="1:44" hidden="1" x14ac:dyDescent="0.25">
      <c r="A98" s="17"/>
      <c r="B98" s="3" t="s">
        <v>25</v>
      </c>
      <c r="C98" s="24">
        <v>6.5</v>
      </c>
      <c r="D98" s="24">
        <v>32.270000000000003</v>
      </c>
      <c r="E98" s="24">
        <f>C98*D98</f>
        <v>209.75500000000002</v>
      </c>
      <c r="F98" s="24">
        <f>E98-G98</f>
        <v>209.75500000000002</v>
      </c>
      <c r="G98" s="24"/>
      <c r="H98" s="24">
        <v>6.71</v>
      </c>
      <c r="I98" s="24">
        <v>33.85</v>
      </c>
      <c r="J98" s="24">
        <f>H98*I98</f>
        <v>227.1335</v>
      </c>
      <c r="K98" s="24">
        <f>J98-L98</f>
        <v>227.1335</v>
      </c>
      <c r="L98" s="24"/>
      <c r="M98" s="24">
        <f t="shared" si="476"/>
        <v>13.21</v>
      </c>
      <c r="N98" s="24">
        <f t="shared" si="477"/>
        <v>436.88850000000002</v>
      </c>
      <c r="O98" s="24">
        <f t="shared" si="477"/>
        <v>436.88850000000002</v>
      </c>
      <c r="P98" s="24">
        <f t="shared" si="477"/>
        <v>0</v>
      </c>
      <c r="Q98" s="24">
        <f t="shared" si="478"/>
        <v>6.5</v>
      </c>
      <c r="R98" s="24">
        <v>33.85</v>
      </c>
      <c r="S98" s="24">
        <f>Q98*R98</f>
        <v>220.02500000000001</v>
      </c>
      <c r="T98" s="24">
        <f>S98-U98</f>
        <v>220.02500000000001</v>
      </c>
      <c r="U98" s="24"/>
      <c r="V98" s="24">
        <f t="shared" si="479"/>
        <v>6.71</v>
      </c>
      <c r="W98" s="24">
        <v>35.200000000000003</v>
      </c>
      <c r="X98" s="24">
        <f>V98*W98</f>
        <v>236.19200000000001</v>
      </c>
      <c r="Y98" s="24">
        <f>X98-Z98</f>
        <v>236.19200000000001</v>
      </c>
      <c r="Z98" s="24"/>
      <c r="AA98" s="24">
        <f t="shared" si="480"/>
        <v>13.21</v>
      </c>
      <c r="AB98" s="24">
        <f t="shared" si="481"/>
        <v>456.21699999999998</v>
      </c>
      <c r="AC98" s="24">
        <f t="shared" si="481"/>
        <v>456.21699999999998</v>
      </c>
      <c r="AD98" s="24">
        <f t="shared" si="481"/>
        <v>0</v>
      </c>
      <c r="AE98" s="24">
        <f t="shared" si="482"/>
        <v>6.5</v>
      </c>
      <c r="AF98" s="24">
        <v>35.200000000000003</v>
      </c>
      <c r="AG98" s="24">
        <f>AE98*AF98</f>
        <v>228.8</v>
      </c>
      <c r="AH98" s="24">
        <f>AG98-AI98</f>
        <v>228.8</v>
      </c>
      <c r="AI98" s="24"/>
      <c r="AJ98" s="24">
        <f t="shared" si="483"/>
        <v>6.71</v>
      </c>
      <c r="AK98" s="24">
        <v>36.61</v>
      </c>
      <c r="AL98" s="24">
        <f>AJ98*AK98</f>
        <v>245.65309999999999</v>
      </c>
      <c r="AM98" s="24">
        <f>AL98-AN98</f>
        <v>245.65309999999999</v>
      </c>
      <c r="AN98" s="24"/>
      <c r="AO98" s="24">
        <f t="shared" si="484"/>
        <v>13.21</v>
      </c>
      <c r="AP98" s="24">
        <f t="shared" si="485"/>
        <v>474.45310000000001</v>
      </c>
      <c r="AQ98" s="24">
        <f t="shared" si="486"/>
        <v>474.45310000000001</v>
      </c>
      <c r="AR98" s="24">
        <f t="shared" si="487"/>
        <v>0</v>
      </c>
    </row>
    <row r="99" spans="1:44" ht="31.5" hidden="1" x14ac:dyDescent="0.25">
      <c r="A99" s="17"/>
      <c r="B99" s="3" t="s">
        <v>156</v>
      </c>
      <c r="C99" s="24">
        <v>6.5</v>
      </c>
      <c r="D99" s="24">
        <v>32.270000000000003</v>
      </c>
      <c r="E99" s="24">
        <f>C99*D99*0.5</f>
        <v>104.87750000000001</v>
      </c>
      <c r="F99" s="24">
        <f>E99-G99</f>
        <v>104.87750000000001</v>
      </c>
      <c r="G99" s="24"/>
      <c r="H99" s="24">
        <v>6.71</v>
      </c>
      <c r="I99" s="24">
        <v>33.85</v>
      </c>
      <c r="J99" s="24">
        <f>H99*I99*0.5</f>
        <v>113.56675</v>
      </c>
      <c r="K99" s="24">
        <f>J99-L99</f>
        <v>113.56675</v>
      </c>
      <c r="L99" s="24"/>
      <c r="M99" s="24">
        <f t="shared" si="476"/>
        <v>13.21</v>
      </c>
      <c r="N99" s="24">
        <f t="shared" si="477"/>
        <v>218.44425000000001</v>
      </c>
      <c r="O99" s="24">
        <f t="shared" si="477"/>
        <v>218.44425000000001</v>
      </c>
      <c r="P99" s="24">
        <f t="shared" si="477"/>
        <v>0</v>
      </c>
      <c r="Q99" s="24">
        <f t="shared" si="478"/>
        <v>6.5</v>
      </c>
      <c r="R99" s="24">
        <v>33.85</v>
      </c>
      <c r="S99" s="24">
        <f>Q99*R99*0.5</f>
        <v>110.0125</v>
      </c>
      <c r="T99" s="24">
        <f>S99</f>
        <v>110.0125</v>
      </c>
      <c r="U99" s="24"/>
      <c r="V99" s="24">
        <f t="shared" si="479"/>
        <v>6.71</v>
      </c>
      <c r="W99" s="24">
        <v>35.200000000000003</v>
      </c>
      <c r="X99" s="24">
        <f>V99*W99*0.5</f>
        <v>118.096</v>
      </c>
      <c r="Y99" s="24">
        <f>X99</f>
        <v>118.096</v>
      </c>
      <c r="Z99" s="24"/>
      <c r="AA99" s="24">
        <f t="shared" si="480"/>
        <v>13.21</v>
      </c>
      <c r="AB99" s="24">
        <f>S99+X99</f>
        <v>228.10849999999999</v>
      </c>
      <c r="AC99" s="24">
        <f>T99+Y99</f>
        <v>228.10849999999999</v>
      </c>
      <c r="AD99" s="24">
        <v>0</v>
      </c>
      <c r="AE99" s="24">
        <f t="shared" si="482"/>
        <v>6.5</v>
      </c>
      <c r="AF99" s="24">
        <v>35.200000000000003</v>
      </c>
      <c r="AG99" s="24">
        <f>AE99*AF99*0.5</f>
        <v>114.4</v>
      </c>
      <c r="AH99" s="24">
        <f>AG99</f>
        <v>114.4</v>
      </c>
      <c r="AI99" s="24"/>
      <c r="AJ99" s="24">
        <f t="shared" si="483"/>
        <v>6.71</v>
      </c>
      <c r="AK99" s="24">
        <v>36.61</v>
      </c>
      <c r="AL99" s="24">
        <f>AJ99*AK99*0.5</f>
        <v>122.82655</v>
      </c>
      <c r="AM99" s="24">
        <f>AL99</f>
        <v>122.82655</v>
      </c>
      <c r="AN99" s="24"/>
      <c r="AO99" s="24">
        <f t="shared" si="484"/>
        <v>13.21</v>
      </c>
      <c r="AP99" s="24">
        <f>AG99+AL99</f>
        <v>237.22655</v>
      </c>
      <c r="AQ99" s="24">
        <f>AH99+AM99</f>
        <v>237.22655</v>
      </c>
      <c r="AR99" s="24">
        <v>0</v>
      </c>
    </row>
    <row r="100" spans="1:44" ht="47.25" hidden="1" x14ac:dyDescent="0.25">
      <c r="A100" s="17"/>
      <c r="B100" s="3" t="s">
        <v>161</v>
      </c>
      <c r="C100" s="24">
        <v>6.5</v>
      </c>
      <c r="D100" s="24">
        <v>32.270000000000003</v>
      </c>
      <c r="E100" s="24">
        <f>C100*D100*2</f>
        <v>419.51000000000005</v>
      </c>
      <c r="F100" s="24">
        <f>E100-G100</f>
        <v>419.51000000000005</v>
      </c>
      <c r="G100" s="24"/>
      <c r="H100" s="24">
        <v>6.71</v>
      </c>
      <c r="I100" s="24">
        <v>33.85</v>
      </c>
      <c r="J100" s="24">
        <f>H100*I100*2</f>
        <v>454.267</v>
      </c>
      <c r="K100" s="24">
        <f>J100-L100</f>
        <v>454.267</v>
      </c>
      <c r="L100" s="24"/>
      <c r="M100" s="24">
        <f t="shared" si="476"/>
        <v>13.21</v>
      </c>
      <c r="N100" s="24">
        <f t="shared" si="477"/>
        <v>873.77700000000004</v>
      </c>
      <c r="O100" s="24">
        <f t="shared" si="477"/>
        <v>873.77700000000004</v>
      </c>
      <c r="P100" s="24">
        <f t="shared" si="477"/>
        <v>0</v>
      </c>
      <c r="Q100" s="24">
        <f t="shared" si="478"/>
        <v>6.5</v>
      </c>
      <c r="R100" s="24">
        <v>33.85</v>
      </c>
      <c r="S100" s="24">
        <f>Q100*R100*2</f>
        <v>440.05</v>
      </c>
      <c r="T100" s="24">
        <f>S100-U100</f>
        <v>440.05</v>
      </c>
      <c r="U100" s="24"/>
      <c r="V100" s="24">
        <f t="shared" si="479"/>
        <v>6.71</v>
      </c>
      <c r="W100" s="24">
        <v>35.200000000000003</v>
      </c>
      <c r="X100" s="24">
        <f>V100*W100*2</f>
        <v>472.38400000000001</v>
      </c>
      <c r="Y100" s="24">
        <f>X100-Z100</f>
        <v>472.38400000000001</v>
      </c>
      <c r="Z100" s="24"/>
      <c r="AA100" s="24">
        <f t="shared" si="480"/>
        <v>13.21</v>
      </c>
      <c r="AB100" s="24">
        <f t="shared" ref="AB100" si="488">S100+X100</f>
        <v>912.43399999999997</v>
      </c>
      <c r="AC100" s="24">
        <f t="shared" ref="AC100" si="489">T100+Y100</f>
        <v>912.43399999999997</v>
      </c>
      <c r="AD100" s="24">
        <f t="shared" ref="AD100" si="490">U100+Z100</f>
        <v>0</v>
      </c>
      <c r="AE100" s="24">
        <f t="shared" si="482"/>
        <v>6.5</v>
      </c>
      <c r="AF100" s="24">
        <v>35.200000000000003</v>
      </c>
      <c r="AG100" s="24">
        <f>AE100*AF100*2</f>
        <v>457.6</v>
      </c>
      <c r="AH100" s="24">
        <f>AG100-AI100</f>
        <v>457.6</v>
      </c>
      <c r="AI100" s="24"/>
      <c r="AJ100" s="24">
        <f t="shared" si="483"/>
        <v>6.71</v>
      </c>
      <c r="AK100" s="24">
        <v>36.61</v>
      </c>
      <c r="AL100" s="24">
        <f>AJ100*AK100*2</f>
        <v>491.30619999999999</v>
      </c>
      <c r="AM100" s="24">
        <f>AL100-AN100</f>
        <v>491.30619999999999</v>
      </c>
      <c r="AN100" s="24"/>
      <c r="AO100" s="24">
        <f t="shared" si="484"/>
        <v>13.21</v>
      </c>
      <c r="AP100" s="24">
        <f t="shared" ref="AP100" si="491">AG100+AL100</f>
        <v>948.90620000000001</v>
      </c>
      <c r="AQ100" s="24">
        <f t="shared" ref="AQ100" si="492">AH100+AM100</f>
        <v>948.90620000000001</v>
      </c>
      <c r="AR100" s="24">
        <f t="shared" ref="AR100" si="493">AI100+AN100</f>
        <v>0</v>
      </c>
    </row>
    <row r="101" spans="1:44" s="15" customFormat="1" ht="47.25" hidden="1" x14ac:dyDescent="0.25">
      <c r="A101" s="22" t="s">
        <v>85</v>
      </c>
      <c r="B101" s="10" t="s">
        <v>185</v>
      </c>
      <c r="C101" s="8"/>
      <c r="D101" s="8"/>
      <c r="E101" s="8">
        <f t="shared" ref="E101:G101" si="494">E102+E103+E104+E105</f>
        <v>525.1762500000001</v>
      </c>
      <c r="F101" s="8">
        <f t="shared" si="494"/>
        <v>525.1762500000001</v>
      </c>
      <c r="G101" s="8">
        <f t="shared" si="494"/>
        <v>0</v>
      </c>
      <c r="H101" s="8"/>
      <c r="I101" s="8"/>
      <c r="J101" s="8">
        <f t="shared" ref="J101:L101" si="495">J102+J103+J104+J105</f>
        <v>496.58924999999999</v>
      </c>
      <c r="K101" s="8">
        <f t="shared" si="495"/>
        <v>496.58924999999999</v>
      </c>
      <c r="L101" s="8">
        <f t="shared" si="495"/>
        <v>0</v>
      </c>
      <c r="M101" s="8"/>
      <c r="N101" s="8">
        <f t="shared" ref="N101:P101" si="496">N102+N103+N104+N105</f>
        <v>1021.7655000000001</v>
      </c>
      <c r="O101" s="8">
        <f t="shared" si="496"/>
        <v>1021.7655000000001</v>
      </c>
      <c r="P101" s="8">
        <f t="shared" si="496"/>
        <v>0</v>
      </c>
      <c r="Q101" s="8"/>
      <c r="R101" s="8"/>
      <c r="S101" s="8">
        <f t="shared" ref="S101:U101" si="497">S102+S103+S104+S105</f>
        <v>550.87875000000008</v>
      </c>
      <c r="T101" s="8">
        <f t="shared" si="497"/>
        <v>550.87875000000008</v>
      </c>
      <c r="U101" s="8">
        <f t="shared" si="497"/>
        <v>0</v>
      </c>
      <c r="V101" s="8"/>
      <c r="W101" s="8"/>
      <c r="X101" s="8">
        <f t="shared" ref="X101:Z101" si="498">X102+X103+X104+X105</f>
        <v>516.41550000000007</v>
      </c>
      <c r="Y101" s="8">
        <f t="shared" si="498"/>
        <v>516.41550000000007</v>
      </c>
      <c r="Z101" s="8">
        <f t="shared" si="498"/>
        <v>0</v>
      </c>
      <c r="AA101" s="8"/>
      <c r="AB101" s="8">
        <f t="shared" ref="AB101:AD101" si="499">AB102+AB103+AB104+AB105</f>
        <v>1067.2942499999999</v>
      </c>
      <c r="AC101" s="8">
        <f t="shared" si="499"/>
        <v>1067.2942499999999</v>
      </c>
      <c r="AD101" s="8">
        <f t="shared" si="499"/>
        <v>0</v>
      </c>
      <c r="AE101" s="8"/>
      <c r="AF101" s="8"/>
      <c r="AG101" s="8">
        <f t="shared" ref="AG101:AI101" si="500">AG102+AG103+AG104+AG105</f>
        <v>572.87250000000006</v>
      </c>
      <c r="AH101" s="8">
        <f t="shared" si="500"/>
        <v>572.87250000000006</v>
      </c>
      <c r="AI101" s="8">
        <f t="shared" si="500"/>
        <v>0</v>
      </c>
      <c r="AJ101" s="8"/>
      <c r="AK101" s="8"/>
      <c r="AL101" s="8">
        <f t="shared" ref="AL101:AN101" si="501">AL102+AL103+AL104+AL105</f>
        <v>537.0814499999999</v>
      </c>
      <c r="AM101" s="8">
        <f t="shared" si="501"/>
        <v>537.0814499999999</v>
      </c>
      <c r="AN101" s="8">
        <f t="shared" si="501"/>
        <v>0</v>
      </c>
      <c r="AO101" s="8"/>
      <c r="AP101" s="8">
        <f t="shared" ref="AP101:AR101" si="502">AP102+AP103+AP104+AP105</f>
        <v>1109.9539500000001</v>
      </c>
      <c r="AQ101" s="8">
        <f t="shared" si="502"/>
        <v>1109.9539500000001</v>
      </c>
      <c r="AR101" s="8">
        <f t="shared" si="502"/>
        <v>0</v>
      </c>
    </row>
    <row r="102" spans="1:44" hidden="1" x14ac:dyDescent="0.25">
      <c r="A102" s="17"/>
      <c r="B102" s="3" t="s">
        <v>23</v>
      </c>
      <c r="C102" s="24">
        <v>3.45</v>
      </c>
      <c r="D102" s="24">
        <v>39.28</v>
      </c>
      <c r="E102" s="24">
        <f>C102*D102</f>
        <v>135.51600000000002</v>
      </c>
      <c r="F102" s="24">
        <f>E102-G102</f>
        <v>135.51600000000002</v>
      </c>
      <c r="G102" s="24"/>
      <c r="H102" s="24">
        <v>3.11</v>
      </c>
      <c r="I102" s="24">
        <v>41.2</v>
      </c>
      <c r="J102" s="24">
        <f>H102*I102</f>
        <v>128.13200000000001</v>
      </c>
      <c r="K102" s="24">
        <f>J102-L102</f>
        <v>128.13200000000001</v>
      </c>
      <c r="L102" s="24"/>
      <c r="M102" s="24">
        <f t="shared" ref="M102:M105" si="503">C102+H102</f>
        <v>6.5600000000000005</v>
      </c>
      <c r="N102" s="24">
        <f t="shared" ref="N102:N105" si="504">E102+J102</f>
        <v>263.64800000000002</v>
      </c>
      <c r="O102" s="24">
        <f t="shared" ref="O102:O105" si="505">F102+K102</f>
        <v>263.64800000000002</v>
      </c>
      <c r="P102" s="24">
        <f t="shared" ref="P102:P105" si="506">G102+L102</f>
        <v>0</v>
      </c>
      <c r="Q102" s="24">
        <f t="shared" ref="Q102:Q105" si="507">C102</f>
        <v>3.45</v>
      </c>
      <c r="R102" s="24">
        <v>41.2</v>
      </c>
      <c r="S102" s="24">
        <f>Q102*R102</f>
        <v>142.14000000000001</v>
      </c>
      <c r="T102" s="24">
        <f>S102-U102</f>
        <v>142.14000000000001</v>
      </c>
      <c r="U102" s="24"/>
      <c r="V102" s="24">
        <f t="shared" ref="V102:V105" si="508">H102</f>
        <v>3.11</v>
      </c>
      <c r="W102" s="24">
        <v>42.85</v>
      </c>
      <c r="X102" s="24">
        <f>V102*W102</f>
        <v>133.26349999999999</v>
      </c>
      <c r="Y102" s="24">
        <f>X102-Z102</f>
        <v>133.26349999999999</v>
      </c>
      <c r="Z102" s="24"/>
      <c r="AA102" s="24">
        <f t="shared" ref="AA102:AA105" si="509">Q102+V102</f>
        <v>6.5600000000000005</v>
      </c>
      <c r="AB102" s="24">
        <f t="shared" ref="AB102:AB105" si="510">S102+X102</f>
        <v>275.40350000000001</v>
      </c>
      <c r="AC102" s="24">
        <f t="shared" ref="AC102:AC105" si="511">T102+Y102</f>
        <v>275.40350000000001</v>
      </c>
      <c r="AD102" s="24">
        <f t="shared" ref="AD102:AD105" si="512">U102+Z102</f>
        <v>0</v>
      </c>
      <c r="AE102" s="24">
        <f t="shared" ref="AE102:AE105" si="513">C102</f>
        <v>3.45</v>
      </c>
      <c r="AF102" s="24">
        <v>42.85</v>
      </c>
      <c r="AG102" s="24">
        <f>AE102*AF102</f>
        <v>147.83250000000001</v>
      </c>
      <c r="AH102" s="24">
        <f>AG102-AI102</f>
        <v>147.83250000000001</v>
      </c>
      <c r="AI102" s="24"/>
      <c r="AJ102" s="24">
        <f t="shared" ref="AJ102:AJ105" si="514">H102</f>
        <v>3.11</v>
      </c>
      <c r="AK102" s="24">
        <v>44.56</v>
      </c>
      <c r="AL102" s="24">
        <f>AJ102*AK102</f>
        <v>138.58160000000001</v>
      </c>
      <c r="AM102" s="24">
        <f>AL102-AN102</f>
        <v>138.58160000000001</v>
      </c>
      <c r="AN102" s="24"/>
      <c r="AO102" s="24">
        <f t="shared" ref="AO102:AO105" si="515">AE102+AJ102</f>
        <v>6.5600000000000005</v>
      </c>
      <c r="AP102" s="24">
        <f t="shared" ref="AP102:AP105" si="516">AG102+AL102</f>
        <v>286.41410000000002</v>
      </c>
      <c r="AQ102" s="24">
        <f t="shared" ref="AQ102:AQ105" si="517">AH102+AM102</f>
        <v>286.41410000000002</v>
      </c>
      <c r="AR102" s="24">
        <f t="shared" ref="AR102:AR105" si="518">AI102+AN102</f>
        <v>0</v>
      </c>
    </row>
    <row r="103" spans="1:44" hidden="1" x14ac:dyDescent="0.25">
      <c r="A103" s="17"/>
      <c r="B103" s="3" t="s">
        <v>25</v>
      </c>
      <c r="C103" s="24">
        <v>3.45</v>
      </c>
      <c r="D103" s="24">
        <v>32.270000000000003</v>
      </c>
      <c r="E103" s="24">
        <f>C103*D103</f>
        <v>111.33150000000002</v>
      </c>
      <c r="F103" s="24">
        <f>E103-G103</f>
        <v>111.33150000000002</v>
      </c>
      <c r="G103" s="24"/>
      <c r="H103" s="24">
        <v>3.11</v>
      </c>
      <c r="I103" s="24">
        <v>33.85</v>
      </c>
      <c r="J103" s="24">
        <f>H103*I103</f>
        <v>105.2735</v>
      </c>
      <c r="K103" s="24">
        <f>J103-L103</f>
        <v>105.2735</v>
      </c>
      <c r="L103" s="24"/>
      <c r="M103" s="24">
        <f t="shared" si="503"/>
        <v>6.5600000000000005</v>
      </c>
      <c r="N103" s="24">
        <f t="shared" si="504"/>
        <v>216.60500000000002</v>
      </c>
      <c r="O103" s="24">
        <f t="shared" si="505"/>
        <v>216.60500000000002</v>
      </c>
      <c r="P103" s="24">
        <f t="shared" si="506"/>
        <v>0</v>
      </c>
      <c r="Q103" s="24">
        <f t="shared" si="507"/>
        <v>3.45</v>
      </c>
      <c r="R103" s="24">
        <v>33.85</v>
      </c>
      <c r="S103" s="24">
        <f>Q103*R103</f>
        <v>116.78250000000001</v>
      </c>
      <c r="T103" s="24">
        <f>S103-U103</f>
        <v>116.78250000000001</v>
      </c>
      <c r="U103" s="24"/>
      <c r="V103" s="24">
        <f t="shared" si="508"/>
        <v>3.11</v>
      </c>
      <c r="W103" s="24">
        <v>35.200000000000003</v>
      </c>
      <c r="X103" s="24">
        <f>V103*W103</f>
        <v>109.47200000000001</v>
      </c>
      <c r="Y103" s="24">
        <f>X103-Z103</f>
        <v>109.47200000000001</v>
      </c>
      <c r="Z103" s="24"/>
      <c r="AA103" s="24">
        <f t="shared" si="509"/>
        <v>6.5600000000000005</v>
      </c>
      <c r="AB103" s="24">
        <f t="shared" si="510"/>
        <v>226.25450000000001</v>
      </c>
      <c r="AC103" s="24">
        <f t="shared" si="511"/>
        <v>226.25450000000001</v>
      </c>
      <c r="AD103" s="24">
        <f t="shared" si="512"/>
        <v>0</v>
      </c>
      <c r="AE103" s="24">
        <f t="shared" si="513"/>
        <v>3.45</v>
      </c>
      <c r="AF103" s="24">
        <v>35.200000000000003</v>
      </c>
      <c r="AG103" s="24">
        <f>AE103*AF103</f>
        <v>121.44000000000001</v>
      </c>
      <c r="AH103" s="24">
        <f>AG103-AI103</f>
        <v>121.44000000000001</v>
      </c>
      <c r="AI103" s="24"/>
      <c r="AJ103" s="24">
        <f t="shared" si="514"/>
        <v>3.11</v>
      </c>
      <c r="AK103" s="24">
        <v>36.61</v>
      </c>
      <c r="AL103" s="24">
        <f>AJ103*AK103</f>
        <v>113.85709999999999</v>
      </c>
      <c r="AM103" s="24">
        <f>AL103-AN103</f>
        <v>113.85709999999999</v>
      </c>
      <c r="AN103" s="24"/>
      <c r="AO103" s="24">
        <f t="shared" si="515"/>
        <v>6.5600000000000005</v>
      </c>
      <c r="AP103" s="24">
        <f t="shared" si="516"/>
        <v>235.2971</v>
      </c>
      <c r="AQ103" s="24">
        <f t="shared" si="517"/>
        <v>235.2971</v>
      </c>
      <c r="AR103" s="24">
        <f t="shared" si="518"/>
        <v>0</v>
      </c>
    </row>
    <row r="104" spans="1:44" ht="31.5" hidden="1" x14ac:dyDescent="0.25">
      <c r="A104" s="17"/>
      <c r="B104" s="3" t="s">
        <v>156</v>
      </c>
      <c r="C104" s="24">
        <v>3.45</v>
      </c>
      <c r="D104" s="24">
        <v>32.270000000000003</v>
      </c>
      <c r="E104" s="24">
        <f>C104*D104*0.5</f>
        <v>55.66575000000001</v>
      </c>
      <c r="F104" s="24">
        <f>E104-G104</f>
        <v>55.66575000000001</v>
      </c>
      <c r="G104" s="24"/>
      <c r="H104" s="24">
        <v>3.11</v>
      </c>
      <c r="I104" s="24">
        <v>33.85</v>
      </c>
      <c r="J104" s="24">
        <f>H104*I104*0.5</f>
        <v>52.636749999999999</v>
      </c>
      <c r="K104" s="24">
        <f>J104-L104</f>
        <v>52.636749999999999</v>
      </c>
      <c r="L104" s="24"/>
      <c r="M104" s="24">
        <f t="shared" si="503"/>
        <v>6.5600000000000005</v>
      </c>
      <c r="N104" s="24">
        <f t="shared" si="504"/>
        <v>108.30250000000001</v>
      </c>
      <c r="O104" s="24">
        <f t="shared" si="505"/>
        <v>108.30250000000001</v>
      </c>
      <c r="P104" s="24">
        <f t="shared" si="506"/>
        <v>0</v>
      </c>
      <c r="Q104" s="24">
        <f t="shared" si="507"/>
        <v>3.45</v>
      </c>
      <c r="R104" s="24">
        <v>33.85</v>
      </c>
      <c r="S104" s="24">
        <f>Q104*R104*0.5</f>
        <v>58.391250000000007</v>
      </c>
      <c r="T104" s="24">
        <f>S104-U104</f>
        <v>58.391250000000007</v>
      </c>
      <c r="U104" s="24"/>
      <c r="V104" s="24">
        <f t="shared" si="508"/>
        <v>3.11</v>
      </c>
      <c r="W104" s="24">
        <v>35.200000000000003</v>
      </c>
      <c r="X104" s="24">
        <f>V104*W104*0.5</f>
        <v>54.736000000000004</v>
      </c>
      <c r="Y104" s="24">
        <f>X104-Z104</f>
        <v>54.736000000000004</v>
      </c>
      <c r="Z104" s="24"/>
      <c r="AA104" s="24">
        <f t="shared" si="509"/>
        <v>6.5600000000000005</v>
      </c>
      <c r="AB104" s="24">
        <f t="shared" si="510"/>
        <v>113.12725</v>
      </c>
      <c r="AC104" s="24">
        <f t="shared" si="511"/>
        <v>113.12725</v>
      </c>
      <c r="AD104" s="24">
        <f t="shared" si="512"/>
        <v>0</v>
      </c>
      <c r="AE104" s="24">
        <f t="shared" si="513"/>
        <v>3.45</v>
      </c>
      <c r="AF104" s="24">
        <v>35.200000000000003</v>
      </c>
      <c r="AG104" s="24">
        <f>AE104*AF104*0.5</f>
        <v>60.720000000000006</v>
      </c>
      <c r="AH104" s="24">
        <f>AG104-AI104</f>
        <v>60.720000000000006</v>
      </c>
      <c r="AI104" s="24"/>
      <c r="AJ104" s="24">
        <f t="shared" si="514"/>
        <v>3.11</v>
      </c>
      <c r="AK104" s="24">
        <v>36.61</v>
      </c>
      <c r="AL104" s="24">
        <f>AJ104*AK104*0.5</f>
        <v>56.928549999999994</v>
      </c>
      <c r="AM104" s="24">
        <f>AL104-AN104</f>
        <v>56.928549999999994</v>
      </c>
      <c r="AN104" s="24"/>
      <c r="AO104" s="24">
        <f t="shared" si="515"/>
        <v>6.5600000000000005</v>
      </c>
      <c r="AP104" s="24">
        <f t="shared" si="516"/>
        <v>117.64855</v>
      </c>
      <c r="AQ104" s="24">
        <f t="shared" si="517"/>
        <v>117.64855</v>
      </c>
      <c r="AR104" s="24">
        <f t="shared" si="518"/>
        <v>0</v>
      </c>
    </row>
    <row r="105" spans="1:44" ht="47.25" hidden="1" x14ac:dyDescent="0.25">
      <c r="A105" s="17"/>
      <c r="B105" s="3" t="s">
        <v>161</v>
      </c>
      <c r="C105" s="24">
        <v>3.45</v>
      </c>
      <c r="D105" s="24">
        <v>32.270000000000003</v>
      </c>
      <c r="E105" s="24">
        <f>C105*D105*2</f>
        <v>222.66300000000004</v>
      </c>
      <c r="F105" s="24">
        <f>E105-G105</f>
        <v>222.66300000000004</v>
      </c>
      <c r="G105" s="24"/>
      <c r="H105" s="24">
        <v>3.11</v>
      </c>
      <c r="I105" s="24">
        <v>33.85</v>
      </c>
      <c r="J105" s="24">
        <f>H105*I105*2</f>
        <v>210.547</v>
      </c>
      <c r="K105" s="24">
        <f>J105-L105</f>
        <v>210.547</v>
      </c>
      <c r="L105" s="24"/>
      <c r="M105" s="24">
        <f t="shared" si="503"/>
        <v>6.5600000000000005</v>
      </c>
      <c r="N105" s="24">
        <f t="shared" si="504"/>
        <v>433.21000000000004</v>
      </c>
      <c r="O105" s="24">
        <f t="shared" si="505"/>
        <v>433.21000000000004</v>
      </c>
      <c r="P105" s="24">
        <f t="shared" si="506"/>
        <v>0</v>
      </c>
      <c r="Q105" s="24">
        <f t="shared" si="507"/>
        <v>3.45</v>
      </c>
      <c r="R105" s="24">
        <v>33.85</v>
      </c>
      <c r="S105" s="24">
        <f>Q105*R105*2</f>
        <v>233.56500000000003</v>
      </c>
      <c r="T105" s="24">
        <f>S105-U105</f>
        <v>233.56500000000003</v>
      </c>
      <c r="U105" s="24"/>
      <c r="V105" s="24">
        <f t="shared" si="508"/>
        <v>3.11</v>
      </c>
      <c r="W105" s="24">
        <v>35.200000000000003</v>
      </c>
      <c r="X105" s="24">
        <f>V105*W105*2</f>
        <v>218.94400000000002</v>
      </c>
      <c r="Y105" s="24">
        <f>X105-Z105</f>
        <v>218.94400000000002</v>
      </c>
      <c r="Z105" s="24"/>
      <c r="AA105" s="24">
        <f t="shared" si="509"/>
        <v>6.5600000000000005</v>
      </c>
      <c r="AB105" s="24">
        <f t="shared" si="510"/>
        <v>452.50900000000001</v>
      </c>
      <c r="AC105" s="24">
        <f t="shared" si="511"/>
        <v>452.50900000000001</v>
      </c>
      <c r="AD105" s="24">
        <f t="shared" si="512"/>
        <v>0</v>
      </c>
      <c r="AE105" s="24">
        <f t="shared" si="513"/>
        <v>3.45</v>
      </c>
      <c r="AF105" s="24">
        <v>35.200000000000003</v>
      </c>
      <c r="AG105" s="24">
        <f>AE105*AF105*2</f>
        <v>242.88000000000002</v>
      </c>
      <c r="AH105" s="24">
        <f>AG105-AI105</f>
        <v>242.88000000000002</v>
      </c>
      <c r="AI105" s="24"/>
      <c r="AJ105" s="24">
        <f t="shared" si="514"/>
        <v>3.11</v>
      </c>
      <c r="AK105" s="24">
        <v>36.61</v>
      </c>
      <c r="AL105" s="24">
        <f>AJ105*AK105*2</f>
        <v>227.71419999999998</v>
      </c>
      <c r="AM105" s="24">
        <f>AL105-AN105</f>
        <v>227.71419999999998</v>
      </c>
      <c r="AN105" s="24"/>
      <c r="AO105" s="24">
        <f t="shared" si="515"/>
        <v>6.5600000000000005</v>
      </c>
      <c r="AP105" s="24">
        <f t="shared" si="516"/>
        <v>470.5942</v>
      </c>
      <c r="AQ105" s="24">
        <f t="shared" si="517"/>
        <v>470.5942</v>
      </c>
      <c r="AR105" s="24">
        <f t="shared" si="518"/>
        <v>0</v>
      </c>
    </row>
    <row r="106" spans="1:44" s="15" customFormat="1" ht="31.5" hidden="1" x14ac:dyDescent="0.25">
      <c r="A106" s="22" t="s">
        <v>86</v>
      </c>
      <c r="B106" s="10" t="s">
        <v>30</v>
      </c>
      <c r="C106" s="8"/>
      <c r="D106" s="8"/>
      <c r="E106" s="8">
        <f t="shared" ref="E106:G106" si="519">E107+E108+E109+E110</f>
        <v>310.19275000000005</v>
      </c>
      <c r="F106" s="8">
        <f t="shared" si="519"/>
        <v>310.19275000000005</v>
      </c>
      <c r="G106" s="8">
        <f t="shared" si="519"/>
        <v>0</v>
      </c>
      <c r="H106" s="8"/>
      <c r="I106" s="8"/>
      <c r="J106" s="8">
        <f t="shared" ref="J106:L106" si="520">J107+J108+J109+J110</f>
        <v>222.71700000000001</v>
      </c>
      <c r="K106" s="8">
        <f t="shared" si="520"/>
        <v>222.71700000000001</v>
      </c>
      <c r="L106" s="8">
        <f t="shared" si="520"/>
        <v>0</v>
      </c>
      <c r="M106" s="8"/>
      <c r="N106" s="8">
        <f t="shared" ref="N106:P106" si="521">N107+N108+N109+N110</f>
        <v>532.90975000000003</v>
      </c>
      <c r="O106" s="8">
        <f t="shared" si="521"/>
        <v>532.90975000000003</v>
      </c>
      <c r="P106" s="8">
        <f t="shared" si="521"/>
        <v>0</v>
      </c>
      <c r="Q106" s="8"/>
      <c r="R106" s="8"/>
      <c r="S106" s="8">
        <f t="shared" ref="S106:U106" si="522">S107+S108+S109+S110</f>
        <v>325.37225000000007</v>
      </c>
      <c r="T106" s="8">
        <f t="shared" si="522"/>
        <v>325.37225000000007</v>
      </c>
      <c r="U106" s="8">
        <f t="shared" si="522"/>
        <v>0</v>
      </c>
      <c r="V106" s="8"/>
      <c r="W106" s="8"/>
      <c r="X106" s="8">
        <f t="shared" ref="X106:Z106" si="523">X107+X108+X109+X110</f>
        <v>231.61200000000002</v>
      </c>
      <c r="Y106" s="8">
        <f t="shared" si="523"/>
        <v>231.61200000000002</v>
      </c>
      <c r="Z106" s="8">
        <f t="shared" si="523"/>
        <v>0</v>
      </c>
      <c r="AA106" s="8"/>
      <c r="AB106" s="8">
        <f t="shared" ref="AB106:AD106" si="524">AB107+AB108+AB109+AB110</f>
        <v>556.98424999999997</v>
      </c>
      <c r="AC106" s="8">
        <f t="shared" si="524"/>
        <v>556.98424999999997</v>
      </c>
      <c r="AD106" s="8">
        <f t="shared" si="524"/>
        <v>0</v>
      </c>
      <c r="AE106" s="8"/>
      <c r="AF106" s="8"/>
      <c r="AG106" s="8">
        <f t="shared" ref="AG106:AI106" si="525">AG107+AG108+AG109+AG110</f>
        <v>338.36600000000004</v>
      </c>
      <c r="AH106" s="8">
        <f t="shared" si="525"/>
        <v>338.36600000000004</v>
      </c>
      <c r="AI106" s="8">
        <f t="shared" si="525"/>
        <v>0</v>
      </c>
      <c r="AJ106" s="8"/>
      <c r="AK106" s="8"/>
      <c r="AL106" s="8">
        <f t="shared" ref="AL106:AN106" si="526">AL107+AL108+AL109+AL110</f>
        <v>240.87780000000001</v>
      </c>
      <c r="AM106" s="8">
        <f t="shared" si="526"/>
        <v>240.87780000000001</v>
      </c>
      <c r="AN106" s="8">
        <f t="shared" si="526"/>
        <v>0</v>
      </c>
      <c r="AO106" s="8"/>
      <c r="AP106" s="8">
        <f t="shared" ref="AP106:AR106" si="527">AP107+AP108+AP109+AP110</f>
        <v>579.24380000000008</v>
      </c>
      <c r="AQ106" s="8">
        <f t="shared" si="527"/>
        <v>579.24380000000008</v>
      </c>
      <c r="AR106" s="8">
        <f t="shared" si="527"/>
        <v>0</v>
      </c>
    </row>
    <row r="107" spans="1:44" hidden="1" x14ac:dyDescent="0.25">
      <c r="A107" s="17"/>
      <c r="B107" s="3" t="s">
        <v>23</v>
      </c>
      <c r="C107" s="24">
        <v>2.52</v>
      </c>
      <c r="D107" s="24">
        <v>39.28</v>
      </c>
      <c r="E107" s="24">
        <f>C107*D107</f>
        <v>98.985600000000005</v>
      </c>
      <c r="F107" s="24">
        <f>E107-G107</f>
        <v>98.985600000000005</v>
      </c>
      <c r="G107" s="24"/>
      <c r="H107" s="24">
        <v>1.84</v>
      </c>
      <c r="I107" s="24">
        <v>41.2</v>
      </c>
      <c r="J107" s="24">
        <f>H107*I107</f>
        <v>75.808000000000007</v>
      </c>
      <c r="K107" s="24">
        <f>J107-L107</f>
        <v>75.808000000000007</v>
      </c>
      <c r="L107" s="24"/>
      <c r="M107" s="24">
        <f t="shared" ref="M107:M110" si="528">C107+H107</f>
        <v>4.3600000000000003</v>
      </c>
      <c r="N107" s="24">
        <f t="shared" ref="N107:P110" si="529">E107+J107</f>
        <v>174.79360000000003</v>
      </c>
      <c r="O107" s="24">
        <f t="shared" si="529"/>
        <v>174.79360000000003</v>
      </c>
      <c r="P107" s="24">
        <f t="shared" si="529"/>
        <v>0</v>
      </c>
      <c r="Q107" s="24">
        <f t="shared" ref="Q107:Q110" si="530">C107</f>
        <v>2.52</v>
      </c>
      <c r="R107" s="24">
        <v>41.2</v>
      </c>
      <c r="S107" s="24">
        <f>Q107*R107</f>
        <v>103.82400000000001</v>
      </c>
      <c r="T107" s="24">
        <f>S107-U107</f>
        <v>103.82400000000001</v>
      </c>
      <c r="U107" s="24"/>
      <c r="V107" s="24">
        <f t="shared" ref="V107:V110" si="531">H107</f>
        <v>1.84</v>
      </c>
      <c r="W107" s="24">
        <v>42.85</v>
      </c>
      <c r="X107" s="24">
        <f>V107*W107</f>
        <v>78.844000000000008</v>
      </c>
      <c r="Y107" s="24">
        <f>X107-Z107</f>
        <v>78.844000000000008</v>
      </c>
      <c r="Z107" s="24"/>
      <c r="AA107" s="24">
        <f t="shared" ref="AA107:AA110" si="532">Q107+V107</f>
        <v>4.3600000000000003</v>
      </c>
      <c r="AB107" s="24">
        <f t="shared" ref="AB107:AD110" si="533">S107+X107</f>
        <v>182.66800000000001</v>
      </c>
      <c r="AC107" s="24">
        <f t="shared" si="533"/>
        <v>182.66800000000001</v>
      </c>
      <c r="AD107" s="24">
        <f t="shared" si="533"/>
        <v>0</v>
      </c>
      <c r="AE107" s="24">
        <f t="shared" ref="AE107:AE110" si="534">C107</f>
        <v>2.52</v>
      </c>
      <c r="AF107" s="24">
        <v>42.85</v>
      </c>
      <c r="AG107" s="24">
        <f>AE107*AF107</f>
        <v>107.982</v>
      </c>
      <c r="AH107" s="24">
        <f>AG107-AI107</f>
        <v>107.982</v>
      </c>
      <c r="AI107" s="24"/>
      <c r="AJ107" s="24">
        <f t="shared" ref="AJ107:AJ110" si="535">H107</f>
        <v>1.84</v>
      </c>
      <c r="AK107" s="24">
        <v>44.56</v>
      </c>
      <c r="AL107" s="24">
        <f>AJ107*AK107</f>
        <v>81.990400000000008</v>
      </c>
      <c r="AM107" s="24">
        <f>AL107-AN107</f>
        <v>81.990400000000008</v>
      </c>
      <c r="AN107" s="24"/>
      <c r="AO107" s="24">
        <f t="shared" ref="AO107:AO110" si="536">AE107+AJ107</f>
        <v>4.3600000000000003</v>
      </c>
      <c r="AP107" s="24">
        <f t="shared" ref="AP107:AP110" si="537">AG107+AL107</f>
        <v>189.97239999999999</v>
      </c>
      <c r="AQ107" s="24">
        <f t="shared" ref="AQ107:AQ110" si="538">AH107+AM107</f>
        <v>189.97239999999999</v>
      </c>
      <c r="AR107" s="24">
        <f t="shared" ref="AR107:AR110" si="539">AI107+AN107</f>
        <v>0</v>
      </c>
    </row>
    <row r="108" spans="1:44" hidden="1" x14ac:dyDescent="0.25">
      <c r="A108" s="17"/>
      <c r="B108" s="3" t="s">
        <v>25</v>
      </c>
      <c r="C108" s="24">
        <v>1.87</v>
      </c>
      <c r="D108" s="24">
        <v>32.270000000000003</v>
      </c>
      <c r="E108" s="24">
        <f>C108*D108</f>
        <v>60.34490000000001</v>
      </c>
      <c r="F108" s="24">
        <f>E108-G108</f>
        <v>60.34490000000001</v>
      </c>
      <c r="G108" s="24"/>
      <c r="H108" s="24">
        <v>1.24</v>
      </c>
      <c r="I108" s="24">
        <v>33.85</v>
      </c>
      <c r="J108" s="24">
        <f>H108*I108</f>
        <v>41.974000000000004</v>
      </c>
      <c r="K108" s="24">
        <f>J108-L108</f>
        <v>41.974000000000004</v>
      </c>
      <c r="L108" s="24"/>
      <c r="M108" s="24">
        <f t="shared" si="528"/>
        <v>3.1100000000000003</v>
      </c>
      <c r="N108" s="24">
        <f t="shared" si="529"/>
        <v>102.31890000000001</v>
      </c>
      <c r="O108" s="24">
        <f t="shared" si="529"/>
        <v>102.31890000000001</v>
      </c>
      <c r="P108" s="24">
        <f t="shared" si="529"/>
        <v>0</v>
      </c>
      <c r="Q108" s="24">
        <f t="shared" si="530"/>
        <v>1.87</v>
      </c>
      <c r="R108" s="24">
        <v>33.85</v>
      </c>
      <c r="S108" s="24">
        <f>Q108*R108</f>
        <v>63.299500000000009</v>
      </c>
      <c r="T108" s="24">
        <f>S108-U108</f>
        <v>63.299500000000009</v>
      </c>
      <c r="U108" s="24"/>
      <c r="V108" s="24">
        <f t="shared" si="531"/>
        <v>1.24</v>
      </c>
      <c r="W108" s="24">
        <v>35.200000000000003</v>
      </c>
      <c r="X108" s="24">
        <f>V108*W108</f>
        <v>43.648000000000003</v>
      </c>
      <c r="Y108" s="24">
        <f>X108-Z108</f>
        <v>43.648000000000003</v>
      </c>
      <c r="Z108" s="24"/>
      <c r="AA108" s="24">
        <f t="shared" si="532"/>
        <v>3.1100000000000003</v>
      </c>
      <c r="AB108" s="24">
        <f t="shared" si="533"/>
        <v>106.94750000000002</v>
      </c>
      <c r="AC108" s="24">
        <f t="shared" si="533"/>
        <v>106.94750000000002</v>
      </c>
      <c r="AD108" s="24">
        <f t="shared" si="533"/>
        <v>0</v>
      </c>
      <c r="AE108" s="24">
        <f t="shared" si="534"/>
        <v>1.87</v>
      </c>
      <c r="AF108" s="24">
        <v>35.200000000000003</v>
      </c>
      <c r="AG108" s="24">
        <f>AE108*AF108</f>
        <v>65.824000000000012</v>
      </c>
      <c r="AH108" s="24">
        <f>AG108-AI108</f>
        <v>65.824000000000012</v>
      </c>
      <c r="AI108" s="24"/>
      <c r="AJ108" s="24">
        <f t="shared" si="535"/>
        <v>1.24</v>
      </c>
      <c r="AK108" s="24">
        <v>36.61</v>
      </c>
      <c r="AL108" s="24">
        <f>AJ108*AK108</f>
        <v>45.3964</v>
      </c>
      <c r="AM108" s="24">
        <f>AL108-AN108</f>
        <v>45.3964</v>
      </c>
      <c r="AN108" s="24"/>
      <c r="AO108" s="24">
        <f t="shared" si="536"/>
        <v>3.1100000000000003</v>
      </c>
      <c r="AP108" s="24">
        <f t="shared" si="537"/>
        <v>111.22040000000001</v>
      </c>
      <c r="AQ108" s="24">
        <f t="shared" si="538"/>
        <v>111.22040000000001</v>
      </c>
      <c r="AR108" s="24">
        <f t="shared" si="539"/>
        <v>0</v>
      </c>
    </row>
    <row r="109" spans="1:44" ht="31.5" hidden="1" x14ac:dyDescent="0.25">
      <c r="A109" s="17"/>
      <c r="B109" s="3" t="s">
        <v>156</v>
      </c>
      <c r="C109" s="24">
        <v>1.87</v>
      </c>
      <c r="D109" s="24">
        <v>32.270000000000003</v>
      </c>
      <c r="E109" s="24">
        <f>C109*D109*0.5</f>
        <v>30.172450000000005</v>
      </c>
      <c r="F109" s="24">
        <f>E109-G109</f>
        <v>30.172450000000005</v>
      </c>
      <c r="G109" s="24"/>
      <c r="H109" s="24">
        <v>1.24</v>
      </c>
      <c r="I109" s="24">
        <v>33.85</v>
      </c>
      <c r="J109" s="24">
        <f>H109*I109*0.5</f>
        <v>20.987000000000002</v>
      </c>
      <c r="K109" s="24">
        <f>J109-L109</f>
        <v>20.987000000000002</v>
      </c>
      <c r="L109" s="24"/>
      <c r="M109" s="24">
        <f t="shared" si="528"/>
        <v>3.1100000000000003</v>
      </c>
      <c r="N109" s="24">
        <f t="shared" si="529"/>
        <v>51.159450000000007</v>
      </c>
      <c r="O109" s="24">
        <f t="shared" si="529"/>
        <v>51.159450000000007</v>
      </c>
      <c r="P109" s="24">
        <f t="shared" si="529"/>
        <v>0</v>
      </c>
      <c r="Q109" s="24">
        <f t="shared" si="530"/>
        <v>1.87</v>
      </c>
      <c r="R109" s="24">
        <v>33.85</v>
      </c>
      <c r="S109" s="24">
        <f>Q109*R109*0.5</f>
        <v>31.649750000000004</v>
      </c>
      <c r="T109" s="24">
        <f>S109-U109</f>
        <v>31.649750000000004</v>
      </c>
      <c r="U109" s="24"/>
      <c r="V109" s="24">
        <f t="shared" si="531"/>
        <v>1.24</v>
      </c>
      <c r="W109" s="24">
        <v>35.200000000000003</v>
      </c>
      <c r="X109" s="24">
        <f>V109*W109*0.5</f>
        <v>21.824000000000002</v>
      </c>
      <c r="Y109" s="24">
        <f>X109-Z109</f>
        <v>21.824000000000002</v>
      </c>
      <c r="Z109" s="24"/>
      <c r="AA109" s="24">
        <f t="shared" si="532"/>
        <v>3.1100000000000003</v>
      </c>
      <c r="AB109" s="24">
        <f t="shared" si="533"/>
        <v>53.47375000000001</v>
      </c>
      <c r="AC109" s="24">
        <f t="shared" si="533"/>
        <v>53.47375000000001</v>
      </c>
      <c r="AD109" s="24">
        <f t="shared" si="533"/>
        <v>0</v>
      </c>
      <c r="AE109" s="24">
        <f t="shared" si="534"/>
        <v>1.87</v>
      </c>
      <c r="AF109" s="24">
        <v>35.200000000000003</v>
      </c>
      <c r="AG109" s="24">
        <f>AE109*AF109*0.5</f>
        <v>32.912000000000006</v>
      </c>
      <c r="AH109" s="24">
        <f>AG109-AI109</f>
        <v>32.912000000000006</v>
      </c>
      <c r="AI109" s="24"/>
      <c r="AJ109" s="24">
        <f t="shared" si="535"/>
        <v>1.24</v>
      </c>
      <c r="AK109" s="24">
        <v>36.61</v>
      </c>
      <c r="AL109" s="24">
        <f>AJ109*AK109*0.5</f>
        <v>22.6982</v>
      </c>
      <c r="AM109" s="24">
        <f>AL109-AN109</f>
        <v>22.6982</v>
      </c>
      <c r="AN109" s="24"/>
      <c r="AO109" s="24">
        <f t="shared" si="536"/>
        <v>3.1100000000000003</v>
      </c>
      <c r="AP109" s="24">
        <f t="shared" si="537"/>
        <v>55.610200000000006</v>
      </c>
      <c r="AQ109" s="24">
        <f t="shared" si="538"/>
        <v>55.610200000000006</v>
      </c>
      <c r="AR109" s="24">
        <f t="shared" si="539"/>
        <v>0</v>
      </c>
    </row>
    <row r="110" spans="1:44" ht="47.25" hidden="1" x14ac:dyDescent="0.25">
      <c r="A110" s="17"/>
      <c r="B110" s="3" t="s">
        <v>161</v>
      </c>
      <c r="C110" s="24">
        <v>1.87</v>
      </c>
      <c r="D110" s="24">
        <v>32.270000000000003</v>
      </c>
      <c r="E110" s="24">
        <f>C110*D110*2</f>
        <v>120.68980000000002</v>
      </c>
      <c r="F110" s="24">
        <f>E110-G110</f>
        <v>120.68980000000002</v>
      </c>
      <c r="G110" s="24"/>
      <c r="H110" s="24">
        <v>1.24</v>
      </c>
      <c r="I110" s="24">
        <v>33.85</v>
      </c>
      <c r="J110" s="24">
        <f>H110*I110*2</f>
        <v>83.948000000000008</v>
      </c>
      <c r="K110" s="24">
        <f>J110-L110</f>
        <v>83.948000000000008</v>
      </c>
      <c r="L110" s="24"/>
      <c r="M110" s="24">
        <f t="shared" si="528"/>
        <v>3.1100000000000003</v>
      </c>
      <c r="N110" s="24">
        <f t="shared" si="529"/>
        <v>204.63780000000003</v>
      </c>
      <c r="O110" s="24">
        <f t="shared" si="529"/>
        <v>204.63780000000003</v>
      </c>
      <c r="P110" s="24">
        <f t="shared" si="529"/>
        <v>0</v>
      </c>
      <c r="Q110" s="24">
        <f t="shared" si="530"/>
        <v>1.87</v>
      </c>
      <c r="R110" s="24">
        <v>33.85</v>
      </c>
      <c r="S110" s="24">
        <f>Q110*R110*2</f>
        <v>126.59900000000002</v>
      </c>
      <c r="T110" s="24">
        <f>S110-U110</f>
        <v>126.59900000000002</v>
      </c>
      <c r="U110" s="24"/>
      <c r="V110" s="24">
        <f t="shared" si="531"/>
        <v>1.24</v>
      </c>
      <c r="W110" s="24">
        <v>35.200000000000003</v>
      </c>
      <c r="X110" s="24">
        <f>V110*W110*2</f>
        <v>87.296000000000006</v>
      </c>
      <c r="Y110" s="24">
        <f>X110-Z110</f>
        <v>87.296000000000006</v>
      </c>
      <c r="Z110" s="24"/>
      <c r="AA110" s="24">
        <f t="shared" si="532"/>
        <v>3.1100000000000003</v>
      </c>
      <c r="AB110" s="24">
        <f t="shared" si="533"/>
        <v>213.89500000000004</v>
      </c>
      <c r="AC110" s="24">
        <f t="shared" si="533"/>
        <v>213.89500000000004</v>
      </c>
      <c r="AD110" s="24">
        <f t="shared" si="533"/>
        <v>0</v>
      </c>
      <c r="AE110" s="24">
        <f t="shared" si="534"/>
        <v>1.87</v>
      </c>
      <c r="AF110" s="24">
        <v>35.200000000000003</v>
      </c>
      <c r="AG110" s="24">
        <f>AE110*AF110*2</f>
        <v>131.64800000000002</v>
      </c>
      <c r="AH110" s="24">
        <f>AG110-AI110</f>
        <v>131.64800000000002</v>
      </c>
      <c r="AI110" s="24"/>
      <c r="AJ110" s="24">
        <f t="shared" si="535"/>
        <v>1.24</v>
      </c>
      <c r="AK110" s="24">
        <v>36.61</v>
      </c>
      <c r="AL110" s="24">
        <f>AJ110*AK110*2</f>
        <v>90.7928</v>
      </c>
      <c r="AM110" s="24">
        <f>AL110-AN110</f>
        <v>90.7928</v>
      </c>
      <c r="AN110" s="24"/>
      <c r="AO110" s="24">
        <f t="shared" si="536"/>
        <v>3.1100000000000003</v>
      </c>
      <c r="AP110" s="24">
        <f t="shared" si="537"/>
        <v>222.44080000000002</v>
      </c>
      <c r="AQ110" s="24">
        <f t="shared" si="538"/>
        <v>222.44080000000002</v>
      </c>
      <c r="AR110" s="24">
        <f t="shared" si="539"/>
        <v>0</v>
      </c>
    </row>
    <row r="111" spans="1:44" s="15" customFormat="1" ht="31.5" hidden="1" x14ac:dyDescent="0.25">
      <c r="A111" s="22" t="s">
        <v>87</v>
      </c>
      <c r="B111" s="10" t="s">
        <v>31</v>
      </c>
      <c r="C111" s="8"/>
      <c r="D111" s="8"/>
      <c r="E111" s="8">
        <f t="shared" ref="E111" si="540">E112+E113+E114+E115</f>
        <v>441.45250000000004</v>
      </c>
      <c r="F111" s="8">
        <f t="shared" ref="F111" si="541">F112+F113+F114+F115</f>
        <v>441.45250000000004</v>
      </c>
      <c r="G111" s="8">
        <f t="shared" ref="G111" si="542">G112+G113+G114+G115</f>
        <v>0</v>
      </c>
      <c r="H111" s="8"/>
      <c r="I111" s="8"/>
      <c r="J111" s="8">
        <f t="shared" ref="J111" si="543">J112+J113+J114+J115</f>
        <v>475.83150000000001</v>
      </c>
      <c r="K111" s="8">
        <f t="shared" ref="K111" si="544">K112+K113+K114+K115</f>
        <v>475.83150000000001</v>
      </c>
      <c r="L111" s="8">
        <f t="shared" ref="L111" si="545">L112+L113+L114+L115</f>
        <v>0</v>
      </c>
      <c r="M111" s="8"/>
      <c r="N111" s="8">
        <f t="shared" ref="N111" si="546">N112+N113+N114+N115</f>
        <v>917.28400000000011</v>
      </c>
      <c r="O111" s="8">
        <f t="shared" ref="O111" si="547">O112+O113+O114+O115</f>
        <v>917.28400000000011</v>
      </c>
      <c r="P111" s="8">
        <f t="shared" ref="P111" si="548">P112+P113+P114+P115</f>
        <v>0</v>
      </c>
      <c r="Q111" s="8"/>
      <c r="R111" s="8"/>
      <c r="S111" s="8">
        <f t="shared" ref="S111" si="549">S112+S113+S114+S115</f>
        <v>463.0575</v>
      </c>
      <c r="T111" s="8">
        <f t="shared" ref="T111" si="550">T112+T113+T114+T115</f>
        <v>463.0575</v>
      </c>
      <c r="U111" s="8">
        <f t="shared" ref="U111" si="551">U112+U113+U114+U115</f>
        <v>0</v>
      </c>
      <c r="V111" s="8"/>
      <c r="W111" s="8"/>
      <c r="X111" s="8">
        <f t="shared" ref="X111" si="552">X112+X113+X114+X115</f>
        <v>494.82899999999995</v>
      </c>
      <c r="Y111" s="8">
        <f t="shared" ref="Y111" si="553">Y112+Y113+Y114+Y115</f>
        <v>494.82899999999995</v>
      </c>
      <c r="Z111" s="8">
        <f t="shared" ref="Z111" si="554">Z112+Z113+Z114+Z115</f>
        <v>0</v>
      </c>
      <c r="AA111" s="8"/>
      <c r="AB111" s="8">
        <f t="shared" ref="AB111" si="555">AB112+AB113+AB114+AB115</f>
        <v>957.88650000000007</v>
      </c>
      <c r="AC111" s="8">
        <f t="shared" ref="AC111" si="556">AC112+AC113+AC114+AC115</f>
        <v>957.88650000000007</v>
      </c>
      <c r="AD111" s="8">
        <f t="shared" ref="AD111" si="557">AD112+AD113+AD114+AD115</f>
        <v>0</v>
      </c>
      <c r="AE111" s="8"/>
      <c r="AF111" s="8"/>
      <c r="AG111" s="8">
        <f t="shared" ref="AG111:AI111" si="558">AG112+AG113+AG114+AG115</f>
        <v>481.54499999999996</v>
      </c>
      <c r="AH111" s="8">
        <f t="shared" si="558"/>
        <v>481.54499999999996</v>
      </c>
      <c r="AI111" s="8">
        <f t="shared" si="558"/>
        <v>0</v>
      </c>
      <c r="AJ111" s="8"/>
      <c r="AK111" s="8"/>
      <c r="AL111" s="8">
        <f t="shared" ref="AL111:AN111" si="559">AL112+AL113+AL114+AL115</f>
        <v>514.63109999999995</v>
      </c>
      <c r="AM111" s="8">
        <f t="shared" si="559"/>
        <v>514.63109999999995</v>
      </c>
      <c r="AN111" s="8">
        <f t="shared" si="559"/>
        <v>0</v>
      </c>
      <c r="AO111" s="8"/>
      <c r="AP111" s="8">
        <f t="shared" ref="AP111:AR111" si="560">AP112+AP113+AP114+AP115</f>
        <v>996.17610000000002</v>
      </c>
      <c r="AQ111" s="8">
        <f t="shared" si="560"/>
        <v>996.17610000000002</v>
      </c>
      <c r="AR111" s="8">
        <f t="shared" si="560"/>
        <v>0</v>
      </c>
    </row>
    <row r="112" spans="1:44" hidden="1" x14ac:dyDescent="0.25">
      <c r="A112" s="17"/>
      <c r="B112" s="3" t="s">
        <v>23</v>
      </c>
      <c r="C112" s="24">
        <v>2.9</v>
      </c>
      <c r="D112" s="24">
        <v>39.28</v>
      </c>
      <c r="E112" s="24">
        <f>C112*D112</f>
        <v>113.91200000000001</v>
      </c>
      <c r="F112" s="24">
        <f>E112-G112</f>
        <v>113.91200000000001</v>
      </c>
      <c r="G112" s="24"/>
      <c r="H112" s="24">
        <v>2.98</v>
      </c>
      <c r="I112" s="24">
        <v>41.2</v>
      </c>
      <c r="J112" s="24">
        <f>H112*I112</f>
        <v>122.77600000000001</v>
      </c>
      <c r="K112" s="24">
        <f>J112-L112</f>
        <v>122.77600000000001</v>
      </c>
      <c r="L112" s="24"/>
      <c r="M112" s="24">
        <f t="shared" ref="M112:M115" si="561">C112+H112</f>
        <v>5.88</v>
      </c>
      <c r="N112" s="24">
        <f t="shared" ref="N112:P115" si="562">E112+J112</f>
        <v>236.68800000000002</v>
      </c>
      <c r="O112" s="24">
        <f t="shared" si="562"/>
        <v>236.68800000000002</v>
      </c>
      <c r="P112" s="24">
        <f t="shared" si="562"/>
        <v>0</v>
      </c>
      <c r="Q112" s="24">
        <f t="shared" ref="Q112:Q115" si="563">C112</f>
        <v>2.9</v>
      </c>
      <c r="R112" s="24">
        <v>41.2</v>
      </c>
      <c r="S112" s="24">
        <f>Q112*R112</f>
        <v>119.48</v>
      </c>
      <c r="T112" s="24">
        <f>S112-U112</f>
        <v>119.48</v>
      </c>
      <c r="U112" s="24"/>
      <c r="V112" s="24">
        <f t="shared" ref="V112:V115" si="564">H112</f>
        <v>2.98</v>
      </c>
      <c r="W112" s="24">
        <v>42.85</v>
      </c>
      <c r="X112" s="24">
        <f>V112*W112</f>
        <v>127.693</v>
      </c>
      <c r="Y112" s="24">
        <f>X112-Z112</f>
        <v>127.693</v>
      </c>
      <c r="Z112" s="24"/>
      <c r="AA112" s="24">
        <f t="shared" ref="AA112:AA115" si="565">Q112+V112</f>
        <v>5.88</v>
      </c>
      <c r="AB112" s="24">
        <f t="shared" ref="AB112:AD115" si="566">S112+X112</f>
        <v>247.173</v>
      </c>
      <c r="AC112" s="24">
        <f t="shared" si="566"/>
        <v>247.173</v>
      </c>
      <c r="AD112" s="24">
        <f t="shared" si="566"/>
        <v>0</v>
      </c>
      <c r="AE112" s="24">
        <f t="shared" ref="AE112:AE115" si="567">C112</f>
        <v>2.9</v>
      </c>
      <c r="AF112" s="24">
        <v>42.85</v>
      </c>
      <c r="AG112" s="24">
        <f>AE112*AF112</f>
        <v>124.265</v>
      </c>
      <c r="AH112" s="24">
        <f>AG112-AI112</f>
        <v>124.265</v>
      </c>
      <c r="AI112" s="24"/>
      <c r="AJ112" s="24">
        <f t="shared" ref="AJ112:AJ115" si="568">H112</f>
        <v>2.98</v>
      </c>
      <c r="AK112" s="24">
        <v>44.56</v>
      </c>
      <c r="AL112" s="24">
        <f>AJ112*AK112</f>
        <v>132.78880000000001</v>
      </c>
      <c r="AM112" s="24">
        <f>AL112-AN112</f>
        <v>132.78880000000001</v>
      </c>
      <c r="AN112" s="24"/>
      <c r="AO112" s="24">
        <f t="shared" ref="AO112:AO115" si="569">AE112+AJ112</f>
        <v>5.88</v>
      </c>
      <c r="AP112" s="24">
        <f t="shared" ref="AP112:AP115" si="570">AG112+AL112</f>
        <v>257.05380000000002</v>
      </c>
      <c r="AQ112" s="24">
        <f t="shared" ref="AQ112:AQ115" si="571">AH112+AM112</f>
        <v>257.05380000000002</v>
      </c>
      <c r="AR112" s="24">
        <f t="shared" ref="AR112:AR115" si="572">AI112+AN112</f>
        <v>0</v>
      </c>
    </row>
    <row r="113" spans="1:44" hidden="1" x14ac:dyDescent="0.25">
      <c r="A113" s="17"/>
      <c r="B113" s="3" t="s">
        <v>25</v>
      </c>
      <c r="C113" s="24">
        <v>2.9</v>
      </c>
      <c r="D113" s="24">
        <v>32.270000000000003</v>
      </c>
      <c r="E113" s="24">
        <f>C113*D113</f>
        <v>93.583000000000013</v>
      </c>
      <c r="F113" s="24">
        <f>E113-G113</f>
        <v>93.583000000000013</v>
      </c>
      <c r="G113" s="24"/>
      <c r="H113" s="24">
        <v>2.98</v>
      </c>
      <c r="I113" s="24">
        <v>33.85</v>
      </c>
      <c r="J113" s="24">
        <f>H113*I113</f>
        <v>100.873</v>
      </c>
      <c r="K113" s="24">
        <f>J113-L113</f>
        <v>100.873</v>
      </c>
      <c r="L113" s="24"/>
      <c r="M113" s="24">
        <f t="shared" si="561"/>
        <v>5.88</v>
      </c>
      <c r="N113" s="24">
        <f t="shared" si="562"/>
        <v>194.45600000000002</v>
      </c>
      <c r="O113" s="24">
        <f t="shared" si="562"/>
        <v>194.45600000000002</v>
      </c>
      <c r="P113" s="24">
        <f t="shared" si="562"/>
        <v>0</v>
      </c>
      <c r="Q113" s="24">
        <f t="shared" si="563"/>
        <v>2.9</v>
      </c>
      <c r="R113" s="24">
        <v>33.85</v>
      </c>
      <c r="S113" s="24">
        <f>Q113*R113</f>
        <v>98.165000000000006</v>
      </c>
      <c r="T113" s="24">
        <f>S113-U113</f>
        <v>98.165000000000006</v>
      </c>
      <c r="U113" s="24"/>
      <c r="V113" s="24">
        <f t="shared" si="564"/>
        <v>2.98</v>
      </c>
      <c r="W113" s="24">
        <v>35.200000000000003</v>
      </c>
      <c r="X113" s="24">
        <f>V113*W113</f>
        <v>104.896</v>
      </c>
      <c r="Y113" s="24">
        <f>X113-Z113</f>
        <v>104.896</v>
      </c>
      <c r="Z113" s="24"/>
      <c r="AA113" s="24">
        <f t="shared" si="565"/>
        <v>5.88</v>
      </c>
      <c r="AB113" s="24">
        <f t="shared" si="566"/>
        <v>203.06100000000001</v>
      </c>
      <c r="AC113" s="24">
        <f t="shared" si="566"/>
        <v>203.06100000000001</v>
      </c>
      <c r="AD113" s="24">
        <f t="shared" si="566"/>
        <v>0</v>
      </c>
      <c r="AE113" s="24">
        <f t="shared" si="567"/>
        <v>2.9</v>
      </c>
      <c r="AF113" s="24">
        <v>35.200000000000003</v>
      </c>
      <c r="AG113" s="24">
        <f>AE113*AF113</f>
        <v>102.08</v>
      </c>
      <c r="AH113" s="24">
        <f>AG113-AI113</f>
        <v>102.08</v>
      </c>
      <c r="AI113" s="24"/>
      <c r="AJ113" s="24">
        <f t="shared" si="568"/>
        <v>2.98</v>
      </c>
      <c r="AK113" s="24">
        <v>36.61</v>
      </c>
      <c r="AL113" s="24">
        <f>AJ113*AK113</f>
        <v>109.09779999999999</v>
      </c>
      <c r="AM113" s="24">
        <f>AL113-AN113</f>
        <v>109.09779999999999</v>
      </c>
      <c r="AN113" s="24"/>
      <c r="AO113" s="24">
        <f t="shared" si="569"/>
        <v>5.88</v>
      </c>
      <c r="AP113" s="24">
        <f t="shared" si="570"/>
        <v>211.17779999999999</v>
      </c>
      <c r="AQ113" s="24">
        <f t="shared" si="571"/>
        <v>211.17779999999999</v>
      </c>
      <c r="AR113" s="24">
        <f t="shared" si="572"/>
        <v>0</v>
      </c>
    </row>
    <row r="114" spans="1:44" ht="31.5" hidden="1" x14ac:dyDescent="0.25">
      <c r="A114" s="17"/>
      <c r="B114" s="3" t="s">
        <v>156</v>
      </c>
      <c r="C114" s="24">
        <v>2.9</v>
      </c>
      <c r="D114" s="24">
        <v>32.270000000000003</v>
      </c>
      <c r="E114" s="24">
        <f>C114*D114*0.5</f>
        <v>46.791500000000006</v>
      </c>
      <c r="F114" s="24">
        <f>E114-G114</f>
        <v>46.791500000000006</v>
      </c>
      <c r="G114" s="24"/>
      <c r="H114" s="24">
        <v>2.98</v>
      </c>
      <c r="I114" s="24">
        <v>33.85</v>
      </c>
      <c r="J114" s="24">
        <f>H114*I114*0.5</f>
        <v>50.436500000000002</v>
      </c>
      <c r="K114" s="24">
        <f>J114-L114</f>
        <v>50.436500000000002</v>
      </c>
      <c r="L114" s="24"/>
      <c r="M114" s="24">
        <f t="shared" si="561"/>
        <v>5.88</v>
      </c>
      <c r="N114" s="24">
        <f t="shared" si="562"/>
        <v>97.228000000000009</v>
      </c>
      <c r="O114" s="24">
        <f t="shared" si="562"/>
        <v>97.228000000000009</v>
      </c>
      <c r="P114" s="24">
        <f t="shared" si="562"/>
        <v>0</v>
      </c>
      <c r="Q114" s="24">
        <f t="shared" si="563"/>
        <v>2.9</v>
      </c>
      <c r="R114" s="24">
        <v>33.85</v>
      </c>
      <c r="S114" s="24">
        <f>Q114*R114*0.5</f>
        <v>49.082500000000003</v>
      </c>
      <c r="T114" s="24">
        <f>S114-U114</f>
        <v>49.082500000000003</v>
      </c>
      <c r="U114" s="24"/>
      <c r="V114" s="24">
        <f t="shared" si="564"/>
        <v>2.98</v>
      </c>
      <c r="W114" s="24">
        <v>35.200000000000003</v>
      </c>
      <c r="X114" s="24">
        <f>V114*W114*0.5</f>
        <v>52.448</v>
      </c>
      <c r="Y114" s="24">
        <f>X114-Z114</f>
        <v>52.448</v>
      </c>
      <c r="Z114" s="24"/>
      <c r="AA114" s="24">
        <f t="shared" si="565"/>
        <v>5.88</v>
      </c>
      <c r="AB114" s="24">
        <f t="shared" si="566"/>
        <v>101.5305</v>
      </c>
      <c r="AC114" s="24">
        <f t="shared" si="566"/>
        <v>101.5305</v>
      </c>
      <c r="AD114" s="24">
        <f t="shared" si="566"/>
        <v>0</v>
      </c>
      <c r="AE114" s="24">
        <f t="shared" si="567"/>
        <v>2.9</v>
      </c>
      <c r="AF114" s="24">
        <v>35.200000000000003</v>
      </c>
      <c r="AG114" s="24">
        <f>AE114*AF114*0.5</f>
        <v>51.04</v>
      </c>
      <c r="AH114" s="24">
        <f>AG114-AI114</f>
        <v>51.04</v>
      </c>
      <c r="AI114" s="24"/>
      <c r="AJ114" s="24">
        <f t="shared" si="568"/>
        <v>2.98</v>
      </c>
      <c r="AK114" s="24">
        <v>36.61</v>
      </c>
      <c r="AL114" s="24">
        <f>AJ114*AK114*0.5</f>
        <v>54.548899999999996</v>
      </c>
      <c r="AM114" s="24">
        <f>AL114-AN114</f>
        <v>54.548899999999996</v>
      </c>
      <c r="AN114" s="24"/>
      <c r="AO114" s="24">
        <f t="shared" si="569"/>
        <v>5.88</v>
      </c>
      <c r="AP114" s="24">
        <f t="shared" si="570"/>
        <v>105.5889</v>
      </c>
      <c r="AQ114" s="24">
        <f t="shared" si="571"/>
        <v>105.5889</v>
      </c>
      <c r="AR114" s="24">
        <f t="shared" si="572"/>
        <v>0</v>
      </c>
    </row>
    <row r="115" spans="1:44" ht="47.25" hidden="1" x14ac:dyDescent="0.25">
      <c r="A115" s="17"/>
      <c r="B115" s="3" t="s">
        <v>161</v>
      </c>
      <c r="C115" s="24">
        <v>2.9</v>
      </c>
      <c r="D115" s="24">
        <v>32.270000000000003</v>
      </c>
      <c r="E115" s="24">
        <f>C115*D115*2</f>
        <v>187.16600000000003</v>
      </c>
      <c r="F115" s="24">
        <f>E115-G115</f>
        <v>187.16600000000003</v>
      </c>
      <c r="G115" s="24"/>
      <c r="H115" s="24">
        <v>2.98</v>
      </c>
      <c r="I115" s="24">
        <v>33.85</v>
      </c>
      <c r="J115" s="24">
        <f>H115*I115*2</f>
        <v>201.74600000000001</v>
      </c>
      <c r="K115" s="24">
        <f>J115-L115</f>
        <v>201.74600000000001</v>
      </c>
      <c r="L115" s="24"/>
      <c r="M115" s="24">
        <f t="shared" si="561"/>
        <v>5.88</v>
      </c>
      <c r="N115" s="24">
        <f t="shared" si="562"/>
        <v>388.91200000000003</v>
      </c>
      <c r="O115" s="24">
        <f t="shared" si="562"/>
        <v>388.91200000000003</v>
      </c>
      <c r="P115" s="24">
        <f t="shared" si="562"/>
        <v>0</v>
      </c>
      <c r="Q115" s="24">
        <f t="shared" si="563"/>
        <v>2.9</v>
      </c>
      <c r="R115" s="24">
        <v>33.85</v>
      </c>
      <c r="S115" s="24">
        <f>Q115*R115*2</f>
        <v>196.33</v>
      </c>
      <c r="T115" s="24">
        <f>S115-U115</f>
        <v>196.33</v>
      </c>
      <c r="U115" s="24"/>
      <c r="V115" s="24">
        <f t="shared" si="564"/>
        <v>2.98</v>
      </c>
      <c r="W115" s="24">
        <v>35.200000000000003</v>
      </c>
      <c r="X115" s="24">
        <f>V115*W115*2</f>
        <v>209.792</v>
      </c>
      <c r="Y115" s="24">
        <f>X115-Z115</f>
        <v>209.792</v>
      </c>
      <c r="Z115" s="24"/>
      <c r="AA115" s="24">
        <f t="shared" si="565"/>
        <v>5.88</v>
      </c>
      <c r="AB115" s="24">
        <f t="shared" si="566"/>
        <v>406.12200000000001</v>
      </c>
      <c r="AC115" s="24">
        <f t="shared" si="566"/>
        <v>406.12200000000001</v>
      </c>
      <c r="AD115" s="24">
        <f t="shared" si="566"/>
        <v>0</v>
      </c>
      <c r="AE115" s="24">
        <f t="shared" si="567"/>
        <v>2.9</v>
      </c>
      <c r="AF115" s="24">
        <v>35.200000000000003</v>
      </c>
      <c r="AG115" s="24">
        <f>AE115*AF115*2</f>
        <v>204.16</v>
      </c>
      <c r="AH115" s="24">
        <f>AG115-AI115</f>
        <v>204.16</v>
      </c>
      <c r="AI115" s="24"/>
      <c r="AJ115" s="24">
        <f t="shared" si="568"/>
        <v>2.98</v>
      </c>
      <c r="AK115" s="24">
        <v>36.61</v>
      </c>
      <c r="AL115" s="24">
        <f>AJ115*AK115*2</f>
        <v>218.19559999999998</v>
      </c>
      <c r="AM115" s="24">
        <f>AL115-AN115</f>
        <v>218.19559999999998</v>
      </c>
      <c r="AN115" s="24"/>
      <c r="AO115" s="24">
        <f t="shared" si="569"/>
        <v>5.88</v>
      </c>
      <c r="AP115" s="24">
        <f t="shared" si="570"/>
        <v>422.35559999999998</v>
      </c>
      <c r="AQ115" s="24">
        <f t="shared" si="571"/>
        <v>422.35559999999998</v>
      </c>
      <c r="AR115" s="24">
        <f t="shared" si="572"/>
        <v>0</v>
      </c>
    </row>
    <row r="116" spans="1:44" s="15" customFormat="1" ht="31.5" hidden="1" x14ac:dyDescent="0.25">
      <c r="A116" s="22" t="s">
        <v>88</v>
      </c>
      <c r="B116" s="10" t="s">
        <v>32</v>
      </c>
      <c r="C116" s="8"/>
      <c r="D116" s="8"/>
      <c r="E116" s="8">
        <f t="shared" ref="E116" si="573">E117+E118+E119+E120</f>
        <v>538.87650000000008</v>
      </c>
      <c r="F116" s="8">
        <f t="shared" ref="F116" si="574">F117+F118+F119+F120</f>
        <v>538.87650000000008</v>
      </c>
      <c r="G116" s="8">
        <f t="shared" ref="G116" si="575">G117+G118+G119+G120</f>
        <v>0</v>
      </c>
      <c r="H116" s="8"/>
      <c r="I116" s="8"/>
      <c r="J116" s="8">
        <f t="shared" ref="J116" si="576">J117+J118+J119+J120</f>
        <v>568.44299999999998</v>
      </c>
      <c r="K116" s="8">
        <f t="shared" ref="K116" si="577">K117+K118+K119+K120</f>
        <v>568.44299999999998</v>
      </c>
      <c r="L116" s="8">
        <f t="shared" ref="L116" si="578">L117+L118+L119+L120</f>
        <v>0</v>
      </c>
      <c r="M116" s="8"/>
      <c r="N116" s="8">
        <f t="shared" ref="N116" si="579">N117+N118+N119+N120</f>
        <v>1107.3195000000001</v>
      </c>
      <c r="O116" s="8">
        <f t="shared" ref="O116" si="580">O117+O118+O119+O120</f>
        <v>1107.3195000000001</v>
      </c>
      <c r="P116" s="8">
        <f t="shared" ref="P116" si="581">P117+P118+P119+P120</f>
        <v>0</v>
      </c>
      <c r="Q116" s="8"/>
      <c r="R116" s="8"/>
      <c r="S116" s="8">
        <f t="shared" ref="S116" si="582">S117+S118+S119+S120</f>
        <v>565.24950000000001</v>
      </c>
      <c r="T116" s="8">
        <f t="shared" ref="T116" si="583">T117+T118+T119+T120</f>
        <v>565.24950000000001</v>
      </c>
      <c r="U116" s="8">
        <f t="shared" ref="U116" si="584">U117+U118+U119+U120</f>
        <v>0</v>
      </c>
      <c r="V116" s="8"/>
      <c r="W116" s="8"/>
      <c r="X116" s="8">
        <f t="shared" ref="X116" si="585">X117+X118+X119+X120</f>
        <v>591.13800000000015</v>
      </c>
      <c r="Y116" s="8">
        <f t="shared" ref="Y116" si="586">Y117+Y118+Y119+Y120</f>
        <v>591.13800000000015</v>
      </c>
      <c r="Z116" s="8">
        <f t="shared" ref="Z116" si="587">Z117+Z118+Z119+Z120</f>
        <v>0</v>
      </c>
      <c r="AA116" s="8"/>
      <c r="AB116" s="8">
        <f t="shared" ref="AB116" si="588">AB117+AB118+AB119+AB120</f>
        <v>1156.3875000000003</v>
      </c>
      <c r="AC116" s="8">
        <f t="shared" ref="AC116" si="589">AC117+AC118+AC119+AC120</f>
        <v>1156.3875000000003</v>
      </c>
      <c r="AD116" s="8">
        <f t="shared" ref="AD116" si="590">AD117+AD118+AD119+AD120</f>
        <v>0</v>
      </c>
      <c r="AE116" s="8"/>
      <c r="AF116" s="8"/>
      <c r="AG116" s="8">
        <f t="shared" ref="AG116:AI116" si="591">AG117+AG118+AG119+AG120</f>
        <v>587.81700000000012</v>
      </c>
      <c r="AH116" s="8">
        <f t="shared" si="591"/>
        <v>587.81700000000012</v>
      </c>
      <c r="AI116" s="8">
        <f t="shared" si="591"/>
        <v>0</v>
      </c>
      <c r="AJ116" s="8"/>
      <c r="AK116" s="8"/>
      <c r="AL116" s="8">
        <f t="shared" ref="AL116:AN116" si="592">AL117+AL118+AL119+AL120</f>
        <v>614.79420000000005</v>
      </c>
      <c r="AM116" s="8">
        <f t="shared" si="592"/>
        <v>614.79420000000005</v>
      </c>
      <c r="AN116" s="8">
        <f t="shared" si="592"/>
        <v>0</v>
      </c>
      <c r="AO116" s="8"/>
      <c r="AP116" s="8">
        <f t="shared" ref="AP116:AR116" si="593">AP117+AP118+AP119+AP120</f>
        <v>1202.6112000000001</v>
      </c>
      <c r="AQ116" s="8">
        <f t="shared" si="593"/>
        <v>1202.6112000000001</v>
      </c>
      <c r="AR116" s="8">
        <f t="shared" si="593"/>
        <v>0</v>
      </c>
    </row>
    <row r="117" spans="1:44" hidden="1" x14ac:dyDescent="0.25">
      <c r="A117" s="17"/>
      <c r="B117" s="3" t="s">
        <v>23</v>
      </c>
      <c r="C117" s="24">
        <v>3.54</v>
      </c>
      <c r="D117" s="24">
        <v>39.28</v>
      </c>
      <c r="E117" s="24">
        <f>C117*D117</f>
        <v>139.05119999999999</v>
      </c>
      <c r="F117" s="24">
        <f>E117-G117</f>
        <v>139.05119999999999</v>
      </c>
      <c r="G117" s="24"/>
      <c r="H117" s="24">
        <v>3.56</v>
      </c>
      <c r="I117" s="24">
        <v>41.2</v>
      </c>
      <c r="J117" s="24">
        <f>H117*I117</f>
        <v>146.67200000000003</v>
      </c>
      <c r="K117" s="24">
        <f>J117-L117</f>
        <v>146.67200000000003</v>
      </c>
      <c r="L117" s="24"/>
      <c r="M117" s="24">
        <f t="shared" ref="M117:M120" si="594">C117+H117</f>
        <v>7.1</v>
      </c>
      <c r="N117" s="24">
        <f t="shared" ref="N117:P120" si="595">E117+J117</f>
        <v>285.72320000000002</v>
      </c>
      <c r="O117" s="24">
        <f t="shared" si="595"/>
        <v>285.72320000000002</v>
      </c>
      <c r="P117" s="24">
        <f t="shared" si="595"/>
        <v>0</v>
      </c>
      <c r="Q117" s="24">
        <f t="shared" ref="Q117:Q120" si="596">C117</f>
        <v>3.54</v>
      </c>
      <c r="R117" s="24">
        <v>41.2</v>
      </c>
      <c r="S117" s="24">
        <f>Q117*R117</f>
        <v>145.84800000000001</v>
      </c>
      <c r="T117" s="24">
        <f>S117-U117</f>
        <v>145.84800000000001</v>
      </c>
      <c r="U117" s="24"/>
      <c r="V117" s="24">
        <f t="shared" ref="V117:V120" si="597">H117</f>
        <v>3.56</v>
      </c>
      <c r="W117" s="24">
        <v>42.85</v>
      </c>
      <c r="X117" s="24">
        <f>V117*W117</f>
        <v>152.54600000000002</v>
      </c>
      <c r="Y117" s="24">
        <f>X117-Z117</f>
        <v>152.54600000000002</v>
      </c>
      <c r="Z117" s="24"/>
      <c r="AA117" s="24">
        <f t="shared" ref="AA117:AA120" si="598">Q117+V117</f>
        <v>7.1</v>
      </c>
      <c r="AB117" s="24">
        <f t="shared" ref="AB117:AD120" si="599">S117+X117</f>
        <v>298.39400000000001</v>
      </c>
      <c r="AC117" s="24">
        <f t="shared" si="599"/>
        <v>298.39400000000001</v>
      </c>
      <c r="AD117" s="24">
        <f t="shared" si="599"/>
        <v>0</v>
      </c>
      <c r="AE117" s="24">
        <f t="shared" ref="AE117:AE120" si="600">C117</f>
        <v>3.54</v>
      </c>
      <c r="AF117" s="24">
        <v>42.85</v>
      </c>
      <c r="AG117" s="24">
        <f>AE117*AF117</f>
        <v>151.68899999999999</v>
      </c>
      <c r="AH117" s="24">
        <f>AG117-AI117</f>
        <v>151.68899999999999</v>
      </c>
      <c r="AI117" s="24"/>
      <c r="AJ117" s="24">
        <f t="shared" ref="AJ117:AJ120" si="601">H117</f>
        <v>3.56</v>
      </c>
      <c r="AK117" s="24">
        <v>44.56</v>
      </c>
      <c r="AL117" s="24">
        <f>AJ117*AK117</f>
        <v>158.6336</v>
      </c>
      <c r="AM117" s="24">
        <f>AL117-AN117</f>
        <v>158.6336</v>
      </c>
      <c r="AN117" s="24"/>
      <c r="AO117" s="24">
        <f t="shared" ref="AO117:AO120" si="602">AE117+AJ117</f>
        <v>7.1</v>
      </c>
      <c r="AP117" s="24">
        <f t="shared" ref="AP117:AP120" si="603">AG117+AL117</f>
        <v>310.32259999999997</v>
      </c>
      <c r="AQ117" s="24">
        <f t="shared" ref="AQ117:AQ120" si="604">AH117+AM117</f>
        <v>310.32259999999997</v>
      </c>
      <c r="AR117" s="24">
        <f t="shared" ref="AR117:AR120" si="605">AI117+AN117</f>
        <v>0</v>
      </c>
    </row>
    <row r="118" spans="1:44" hidden="1" x14ac:dyDescent="0.25">
      <c r="A118" s="17"/>
      <c r="B118" s="3" t="s">
        <v>25</v>
      </c>
      <c r="C118" s="24">
        <v>3.54</v>
      </c>
      <c r="D118" s="24">
        <v>32.270000000000003</v>
      </c>
      <c r="E118" s="24">
        <f>C118*D118</f>
        <v>114.23580000000001</v>
      </c>
      <c r="F118" s="24">
        <f>E118-G118</f>
        <v>114.23580000000001</v>
      </c>
      <c r="G118" s="24"/>
      <c r="H118" s="24">
        <v>3.56</v>
      </c>
      <c r="I118" s="24">
        <v>33.85</v>
      </c>
      <c r="J118" s="24">
        <f>H118*I118</f>
        <v>120.506</v>
      </c>
      <c r="K118" s="24">
        <f>J118-L118</f>
        <v>120.506</v>
      </c>
      <c r="L118" s="24"/>
      <c r="M118" s="24">
        <f t="shared" si="594"/>
        <v>7.1</v>
      </c>
      <c r="N118" s="24">
        <f t="shared" si="595"/>
        <v>234.74180000000001</v>
      </c>
      <c r="O118" s="24">
        <f t="shared" si="595"/>
        <v>234.74180000000001</v>
      </c>
      <c r="P118" s="24">
        <f t="shared" si="595"/>
        <v>0</v>
      </c>
      <c r="Q118" s="24">
        <f t="shared" si="596"/>
        <v>3.54</v>
      </c>
      <c r="R118" s="24">
        <v>33.85</v>
      </c>
      <c r="S118" s="24">
        <f>Q118*R118</f>
        <v>119.82900000000001</v>
      </c>
      <c r="T118" s="24">
        <f>S118-U118</f>
        <v>119.82900000000001</v>
      </c>
      <c r="U118" s="24"/>
      <c r="V118" s="24">
        <f t="shared" si="597"/>
        <v>3.56</v>
      </c>
      <c r="W118" s="24">
        <v>35.200000000000003</v>
      </c>
      <c r="X118" s="24">
        <f>V118*W118</f>
        <v>125.31200000000001</v>
      </c>
      <c r="Y118" s="24">
        <f>X118-Z118</f>
        <v>125.31200000000001</v>
      </c>
      <c r="Z118" s="24"/>
      <c r="AA118" s="24">
        <f t="shared" si="598"/>
        <v>7.1</v>
      </c>
      <c r="AB118" s="24">
        <f t="shared" si="599"/>
        <v>245.14100000000002</v>
      </c>
      <c r="AC118" s="24">
        <f t="shared" si="599"/>
        <v>245.14100000000002</v>
      </c>
      <c r="AD118" s="24">
        <f t="shared" si="599"/>
        <v>0</v>
      </c>
      <c r="AE118" s="24">
        <f t="shared" si="600"/>
        <v>3.54</v>
      </c>
      <c r="AF118" s="24">
        <v>35.200000000000003</v>
      </c>
      <c r="AG118" s="24">
        <f>AE118*AF118</f>
        <v>124.60800000000002</v>
      </c>
      <c r="AH118" s="24">
        <f>AG118-AI118</f>
        <v>124.60800000000002</v>
      </c>
      <c r="AI118" s="24"/>
      <c r="AJ118" s="24">
        <f t="shared" si="601"/>
        <v>3.56</v>
      </c>
      <c r="AK118" s="24">
        <v>36.61</v>
      </c>
      <c r="AL118" s="24">
        <f>AJ118*AK118</f>
        <v>130.33160000000001</v>
      </c>
      <c r="AM118" s="24">
        <f>AL118-AN118</f>
        <v>130.33160000000001</v>
      </c>
      <c r="AN118" s="24"/>
      <c r="AO118" s="24">
        <f t="shared" si="602"/>
        <v>7.1</v>
      </c>
      <c r="AP118" s="24">
        <f t="shared" si="603"/>
        <v>254.93960000000004</v>
      </c>
      <c r="AQ118" s="24">
        <f t="shared" si="604"/>
        <v>254.93960000000004</v>
      </c>
      <c r="AR118" s="24">
        <f t="shared" si="605"/>
        <v>0</v>
      </c>
    </row>
    <row r="119" spans="1:44" ht="31.5" hidden="1" x14ac:dyDescent="0.25">
      <c r="A119" s="17"/>
      <c r="B119" s="3" t="s">
        <v>156</v>
      </c>
      <c r="C119" s="24">
        <v>3.54</v>
      </c>
      <c r="D119" s="24">
        <v>32.270000000000003</v>
      </c>
      <c r="E119" s="24">
        <f>C119*D119*0.5</f>
        <v>57.117900000000006</v>
      </c>
      <c r="F119" s="24">
        <f>E119-G119</f>
        <v>57.117900000000006</v>
      </c>
      <c r="G119" s="24"/>
      <c r="H119" s="24">
        <v>3.56</v>
      </c>
      <c r="I119" s="24">
        <v>33.85</v>
      </c>
      <c r="J119" s="24">
        <f>H119*I119*0.5</f>
        <v>60.253</v>
      </c>
      <c r="K119" s="24">
        <f>J119-L119</f>
        <v>60.253</v>
      </c>
      <c r="L119" s="24"/>
      <c r="M119" s="24">
        <f t="shared" si="594"/>
        <v>7.1</v>
      </c>
      <c r="N119" s="24">
        <f t="shared" si="595"/>
        <v>117.37090000000001</v>
      </c>
      <c r="O119" s="24">
        <f t="shared" si="595"/>
        <v>117.37090000000001</v>
      </c>
      <c r="P119" s="24">
        <f t="shared" si="595"/>
        <v>0</v>
      </c>
      <c r="Q119" s="24">
        <f t="shared" si="596"/>
        <v>3.54</v>
      </c>
      <c r="R119" s="24">
        <v>33.85</v>
      </c>
      <c r="S119" s="24">
        <f>Q119*R119*0.5</f>
        <v>59.914500000000004</v>
      </c>
      <c r="T119" s="24">
        <f>S119-U119</f>
        <v>59.914500000000004</v>
      </c>
      <c r="U119" s="24"/>
      <c r="V119" s="24">
        <f t="shared" si="597"/>
        <v>3.56</v>
      </c>
      <c r="W119" s="24">
        <v>35.200000000000003</v>
      </c>
      <c r="X119" s="24">
        <f>V119*W119*0.5</f>
        <v>62.656000000000006</v>
      </c>
      <c r="Y119" s="24">
        <f>X119-Z119</f>
        <v>62.656000000000006</v>
      </c>
      <c r="Z119" s="24"/>
      <c r="AA119" s="24">
        <f t="shared" si="598"/>
        <v>7.1</v>
      </c>
      <c r="AB119" s="24">
        <f t="shared" si="599"/>
        <v>122.57050000000001</v>
      </c>
      <c r="AC119" s="24">
        <f t="shared" si="599"/>
        <v>122.57050000000001</v>
      </c>
      <c r="AD119" s="24">
        <f t="shared" si="599"/>
        <v>0</v>
      </c>
      <c r="AE119" s="24">
        <f t="shared" si="600"/>
        <v>3.54</v>
      </c>
      <c r="AF119" s="24">
        <v>35.200000000000003</v>
      </c>
      <c r="AG119" s="24">
        <f>AE119*AF119*0.5</f>
        <v>62.304000000000009</v>
      </c>
      <c r="AH119" s="24">
        <f>AG119-AI119</f>
        <v>62.304000000000009</v>
      </c>
      <c r="AI119" s="24"/>
      <c r="AJ119" s="24">
        <f t="shared" si="601"/>
        <v>3.56</v>
      </c>
      <c r="AK119" s="24">
        <v>36.61</v>
      </c>
      <c r="AL119" s="24">
        <f>AJ119*AK119*0.5</f>
        <v>65.165800000000004</v>
      </c>
      <c r="AM119" s="24">
        <f>AL119-AN119</f>
        <v>65.165800000000004</v>
      </c>
      <c r="AN119" s="24"/>
      <c r="AO119" s="24">
        <f t="shared" si="602"/>
        <v>7.1</v>
      </c>
      <c r="AP119" s="24">
        <f t="shared" si="603"/>
        <v>127.46980000000002</v>
      </c>
      <c r="AQ119" s="24">
        <f t="shared" si="604"/>
        <v>127.46980000000002</v>
      </c>
      <c r="AR119" s="24">
        <f t="shared" si="605"/>
        <v>0</v>
      </c>
    </row>
    <row r="120" spans="1:44" ht="47.25" hidden="1" x14ac:dyDescent="0.25">
      <c r="A120" s="17"/>
      <c r="B120" s="3" t="s">
        <v>161</v>
      </c>
      <c r="C120" s="24">
        <v>3.54</v>
      </c>
      <c r="D120" s="24">
        <v>32.270000000000003</v>
      </c>
      <c r="E120" s="24">
        <f>C120*D120*2</f>
        <v>228.47160000000002</v>
      </c>
      <c r="F120" s="24">
        <f>E120-G120</f>
        <v>228.47160000000002</v>
      </c>
      <c r="G120" s="24"/>
      <c r="H120" s="24">
        <v>3.56</v>
      </c>
      <c r="I120" s="24">
        <v>33.85</v>
      </c>
      <c r="J120" s="24">
        <f>H120*I120*2</f>
        <v>241.012</v>
      </c>
      <c r="K120" s="24">
        <f>J120-L120</f>
        <v>241.012</v>
      </c>
      <c r="L120" s="24"/>
      <c r="M120" s="24">
        <f t="shared" si="594"/>
        <v>7.1</v>
      </c>
      <c r="N120" s="24">
        <f t="shared" si="595"/>
        <v>469.48360000000002</v>
      </c>
      <c r="O120" s="24">
        <f t="shared" si="595"/>
        <v>469.48360000000002</v>
      </c>
      <c r="P120" s="24">
        <f t="shared" si="595"/>
        <v>0</v>
      </c>
      <c r="Q120" s="24">
        <f t="shared" si="596"/>
        <v>3.54</v>
      </c>
      <c r="R120" s="24">
        <v>33.85</v>
      </c>
      <c r="S120" s="24">
        <f>Q120*R120*2</f>
        <v>239.65800000000002</v>
      </c>
      <c r="T120" s="24">
        <f>S120-U120</f>
        <v>239.65800000000002</v>
      </c>
      <c r="U120" s="24"/>
      <c r="V120" s="24">
        <f t="shared" si="597"/>
        <v>3.56</v>
      </c>
      <c r="W120" s="24">
        <v>35.200000000000003</v>
      </c>
      <c r="X120" s="24">
        <f>V120*W120*2</f>
        <v>250.62400000000002</v>
      </c>
      <c r="Y120" s="24">
        <f>X120-Z120</f>
        <v>250.62400000000002</v>
      </c>
      <c r="Z120" s="24"/>
      <c r="AA120" s="24">
        <f t="shared" si="598"/>
        <v>7.1</v>
      </c>
      <c r="AB120" s="24">
        <f t="shared" si="599"/>
        <v>490.28200000000004</v>
      </c>
      <c r="AC120" s="24">
        <f t="shared" si="599"/>
        <v>490.28200000000004</v>
      </c>
      <c r="AD120" s="24">
        <f t="shared" si="599"/>
        <v>0</v>
      </c>
      <c r="AE120" s="24">
        <f t="shared" si="600"/>
        <v>3.54</v>
      </c>
      <c r="AF120" s="24">
        <v>35.200000000000003</v>
      </c>
      <c r="AG120" s="24">
        <f>AE120*AF120*2</f>
        <v>249.21600000000004</v>
      </c>
      <c r="AH120" s="24">
        <f>AG120-AI120</f>
        <v>249.21600000000004</v>
      </c>
      <c r="AI120" s="24"/>
      <c r="AJ120" s="24">
        <f t="shared" si="601"/>
        <v>3.56</v>
      </c>
      <c r="AK120" s="24">
        <v>36.61</v>
      </c>
      <c r="AL120" s="24">
        <f>AJ120*AK120*2</f>
        <v>260.66320000000002</v>
      </c>
      <c r="AM120" s="24">
        <f>AL120-AN120</f>
        <v>260.66320000000002</v>
      </c>
      <c r="AN120" s="24"/>
      <c r="AO120" s="24">
        <f t="shared" si="602"/>
        <v>7.1</v>
      </c>
      <c r="AP120" s="24">
        <f t="shared" si="603"/>
        <v>509.87920000000008</v>
      </c>
      <c r="AQ120" s="24">
        <f t="shared" si="604"/>
        <v>509.87920000000008</v>
      </c>
      <c r="AR120" s="24">
        <f t="shared" si="605"/>
        <v>0</v>
      </c>
    </row>
    <row r="121" spans="1:44" s="15" customFormat="1" ht="31.5" hidden="1" x14ac:dyDescent="0.25">
      <c r="A121" s="22" t="s">
        <v>89</v>
      </c>
      <c r="B121" s="10" t="s">
        <v>33</v>
      </c>
      <c r="C121" s="8"/>
      <c r="D121" s="8"/>
      <c r="E121" s="8">
        <f t="shared" ref="E121" si="606">E122+E123+E124+E125</f>
        <v>703.2795000000001</v>
      </c>
      <c r="F121" s="8">
        <f t="shared" ref="F121" si="607">F122+F123+F124+F125</f>
        <v>703.2795000000001</v>
      </c>
      <c r="G121" s="8">
        <f t="shared" ref="G121" si="608">G122+G123+G124+G125</f>
        <v>0</v>
      </c>
      <c r="H121" s="8"/>
      <c r="I121" s="8"/>
      <c r="J121" s="8">
        <f t="shared" ref="J121" si="609">J122+J123+J124+J125</f>
        <v>740.89199999999994</v>
      </c>
      <c r="K121" s="8">
        <f t="shared" ref="K121" si="610">K122+K123+K124+K125</f>
        <v>740.89199999999994</v>
      </c>
      <c r="L121" s="8">
        <f t="shared" ref="L121" si="611">L122+L123+L124+L125</f>
        <v>0</v>
      </c>
      <c r="M121" s="8"/>
      <c r="N121" s="8">
        <f t="shared" ref="N121" si="612">N122+N123+N124+N125</f>
        <v>1444.1715000000002</v>
      </c>
      <c r="O121" s="8">
        <f t="shared" ref="O121" si="613">O122+O123+O124+O125</f>
        <v>1444.1715000000002</v>
      </c>
      <c r="P121" s="8">
        <f t="shared" ref="P121" si="614">P122+P123+P124+P125</f>
        <v>0</v>
      </c>
      <c r="Q121" s="8"/>
      <c r="R121" s="8"/>
      <c r="S121" s="8">
        <f t="shared" ref="S121" si="615">S122+S123+S124+S125</f>
        <v>737.69849999999997</v>
      </c>
      <c r="T121" s="8">
        <f t="shared" ref="T121" si="616">T122+T123+T124+T125</f>
        <v>737.69849999999997</v>
      </c>
      <c r="U121" s="8">
        <f t="shared" ref="U121" si="617">U122+U123+U124+U125</f>
        <v>0</v>
      </c>
      <c r="V121" s="8"/>
      <c r="W121" s="8"/>
      <c r="X121" s="8">
        <f t="shared" ref="X121" si="618">X122+X123+X124+X125</f>
        <v>770.47199999999998</v>
      </c>
      <c r="Y121" s="8">
        <f t="shared" ref="Y121" si="619">Y122+Y123+Y124+Y125</f>
        <v>770.47199999999998</v>
      </c>
      <c r="Z121" s="8">
        <f t="shared" ref="Z121" si="620">Z122+Z123+Z124+Z125</f>
        <v>0</v>
      </c>
      <c r="AA121" s="8"/>
      <c r="AB121" s="8">
        <f t="shared" ref="AB121" si="621">AB122+AB123+AB124+AB125</f>
        <v>1508.1705000000002</v>
      </c>
      <c r="AC121" s="8">
        <f t="shared" ref="AC121" si="622">AC122+AC123+AC124+AC125</f>
        <v>1508.1705000000002</v>
      </c>
      <c r="AD121" s="8">
        <f t="shared" ref="AD121" si="623">AD122+AD123+AD124+AD125</f>
        <v>0</v>
      </c>
      <c r="AE121" s="8"/>
      <c r="AF121" s="8"/>
      <c r="AG121" s="8">
        <f t="shared" ref="AG121:AI121" si="624">AG122+AG123+AG124+AG125</f>
        <v>767.15100000000007</v>
      </c>
      <c r="AH121" s="8">
        <f t="shared" si="624"/>
        <v>767.15100000000007</v>
      </c>
      <c r="AI121" s="8">
        <f t="shared" si="624"/>
        <v>0</v>
      </c>
      <c r="AJ121" s="8"/>
      <c r="AK121" s="8"/>
      <c r="AL121" s="8">
        <f t="shared" ref="AL121:AN121" si="625">AL122+AL123+AL124+AL125</f>
        <v>801.30479999999989</v>
      </c>
      <c r="AM121" s="8">
        <f t="shared" si="625"/>
        <v>801.30479999999989</v>
      </c>
      <c r="AN121" s="8">
        <f t="shared" si="625"/>
        <v>0</v>
      </c>
      <c r="AO121" s="8"/>
      <c r="AP121" s="8">
        <f t="shared" ref="AP121:AR121" si="626">AP122+AP123+AP124+AP125</f>
        <v>1568.4558000000002</v>
      </c>
      <c r="AQ121" s="8">
        <f t="shared" si="626"/>
        <v>1568.4558000000002</v>
      </c>
      <c r="AR121" s="8">
        <f t="shared" si="626"/>
        <v>0</v>
      </c>
    </row>
    <row r="122" spans="1:44" hidden="1" x14ac:dyDescent="0.25">
      <c r="A122" s="17"/>
      <c r="B122" s="3" t="s">
        <v>23</v>
      </c>
      <c r="C122" s="24">
        <v>4.62</v>
      </c>
      <c r="D122" s="24">
        <v>39.28</v>
      </c>
      <c r="E122" s="24">
        <f>C122*D122</f>
        <v>181.4736</v>
      </c>
      <c r="F122" s="24">
        <f>E122-G122</f>
        <v>181.4736</v>
      </c>
      <c r="G122" s="24"/>
      <c r="H122" s="24">
        <v>4.6399999999999997</v>
      </c>
      <c r="I122" s="24">
        <v>41.2</v>
      </c>
      <c r="J122" s="24">
        <f>H122*I122</f>
        <v>191.16800000000001</v>
      </c>
      <c r="K122" s="24">
        <f>J122-L122</f>
        <v>191.16800000000001</v>
      </c>
      <c r="L122" s="24"/>
      <c r="M122" s="24">
        <f t="shared" ref="M122:M125" si="627">C122+H122</f>
        <v>9.26</v>
      </c>
      <c r="N122" s="24">
        <f t="shared" ref="N122:P125" si="628">E122+J122</f>
        <v>372.64160000000004</v>
      </c>
      <c r="O122" s="24">
        <f t="shared" si="628"/>
        <v>372.64160000000004</v>
      </c>
      <c r="P122" s="24">
        <f t="shared" si="628"/>
        <v>0</v>
      </c>
      <c r="Q122" s="24">
        <f t="shared" ref="Q122:Q125" si="629">C122</f>
        <v>4.62</v>
      </c>
      <c r="R122" s="24">
        <v>41.2</v>
      </c>
      <c r="S122" s="24">
        <f>Q122*R122</f>
        <v>190.34400000000002</v>
      </c>
      <c r="T122" s="24">
        <f>S122-U122</f>
        <v>190.34400000000002</v>
      </c>
      <c r="U122" s="24"/>
      <c r="V122" s="24">
        <f t="shared" ref="V122:V125" si="630">H122</f>
        <v>4.6399999999999997</v>
      </c>
      <c r="W122" s="24">
        <v>42.85</v>
      </c>
      <c r="X122" s="24">
        <f>V122*W122</f>
        <v>198.82399999999998</v>
      </c>
      <c r="Y122" s="24">
        <f>X122-Z122</f>
        <v>198.82399999999998</v>
      </c>
      <c r="Z122" s="24"/>
      <c r="AA122" s="24">
        <f t="shared" ref="AA122:AA125" si="631">Q122+V122</f>
        <v>9.26</v>
      </c>
      <c r="AB122" s="24">
        <f t="shared" ref="AB122:AD125" si="632">S122+X122</f>
        <v>389.16800000000001</v>
      </c>
      <c r="AC122" s="24">
        <f t="shared" si="632"/>
        <v>389.16800000000001</v>
      </c>
      <c r="AD122" s="24">
        <f t="shared" si="632"/>
        <v>0</v>
      </c>
      <c r="AE122" s="24">
        <f t="shared" ref="AE122:AE125" si="633">C122</f>
        <v>4.62</v>
      </c>
      <c r="AF122" s="24">
        <v>42.85</v>
      </c>
      <c r="AG122" s="24">
        <f>AE122*AF122</f>
        <v>197.96700000000001</v>
      </c>
      <c r="AH122" s="24">
        <f>AG122-AI122</f>
        <v>197.96700000000001</v>
      </c>
      <c r="AI122" s="24"/>
      <c r="AJ122" s="24">
        <f t="shared" ref="AJ122:AJ125" si="634">H122</f>
        <v>4.6399999999999997</v>
      </c>
      <c r="AK122" s="24">
        <v>44.56</v>
      </c>
      <c r="AL122" s="24">
        <f>AJ122*AK122</f>
        <v>206.75839999999999</v>
      </c>
      <c r="AM122" s="24">
        <f>AL122-AN122</f>
        <v>206.75839999999999</v>
      </c>
      <c r="AN122" s="24"/>
      <c r="AO122" s="24">
        <f t="shared" ref="AO122:AO125" si="635">AE122+AJ122</f>
        <v>9.26</v>
      </c>
      <c r="AP122" s="24">
        <f t="shared" ref="AP122:AP125" si="636">AG122+AL122</f>
        <v>404.72540000000004</v>
      </c>
      <c r="AQ122" s="24">
        <f t="shared" ref="AQ122:AQ125" si="637">AH122+AM122</f>
        <v>404.72540000000004</v>
      </c>
      <c r="AR122" s="24">
        <f t="shared" ref="AR122:AR125" si="638">AI122+AN122</f>
        <v>0</v>
      </c>
    </row>
    <row r="123" spans="1:44" hidden="1" x14ac:dyDescent="0.25">
      <c r="A123" s="17"/>
      <c r="B123" s="3" t="s">
        <v>25</v>
      </c>
      <c r="C123" s="24">
        <v>4.62</v>
      </c>
      <c r="D123" s="24">
        <v>32.270000000000003</v>
      </c>
      <c r="E123" s="24">
        <f>C123*D123</f>
        <v>149.08740000000003</v>
      </c>
      <c r="F123" s="24">
        <f>E123-G123</f>
        <v>149.08740000000003</v>
      </c>
      <c r="G123" s="24"/>
      <c r="H123" s="24">
        <v>4.6399999999999997</v>
      </c>
      <c r="I123" s="24">
        <v>33.85</v>
      </c>
      <c r="J123" s="24">
        <f>H123*I123</f>
        <v>157.06399999999999</v>
      </c>
      <c r="K123" s="24">
        <f>J123-L123</f>
        <v>157.06399999999999</v>
      </c>
      <c r="L123" s="24"/>
      <c r="M123" s="24">
        <f t="shared" si="627"/>
        <v>9.26</v>
      </c>
      <c r="N123" s="24">
        <f t="shared" si="628"/>
        <v>306.15140000000002</v>
      </c>
      <c r="O123" s="24">
        <f t="shared" si="628"/>
        <v>306.15140000000002</v>
      </c>
      <c r="P123" s="24">
        <f t="shared" si="628"/>
        <v>0</v>
      </c>
      <c r="Q123" s="24">
        <f t="shared" si="629"/>
        <v>4.62</v>
      </c>
      <c r="R123" s="24">
        <v>33.85</v>
      </c>
      <c r="S123" s="24">
        <f>Q123*R123</f>
        <v>156.387</v>
      </c>
      <c r="T123" s="24">
        <f>S123-U123</f>
        <v>156.387</v>
      </c>
      <c r="U123" s="24"/>
      <c r="V123" s="24">
        <f t="shared" si="630"/>
        <v>4.6399999999999997</v>
      </c>
      <c r="W123" s="24">
        <v>35.200000000000003</v>
      </c>
      <c r="X123" s="24">
        <f>V123*W123</f>
        <v>163.328</v>
      </c>
      <c r="Y123" s="24">
        <f>X123-Z123</f>
        <v>163.328</v>
      </c>
      <c r="Z123" s="24"/>
      <c r="AA123" s="24">
        <f t="shared" si="631"/>
        <v>9.26</v>
      </c>
      <c r="AB123" s="24">
        <f t="shared" si="632"/>
        <v>319.71500000000003</v>
      </c>
      <c r="AC123" s="24">
        <f t="shared" si="632"/>
        <v>319.71500000000003</v>
      </c>
      <c r="AD123" s="24">
        <f t="shared" si="632"/>
        <v>0</v>
      </c>
      <c r="AE123" s="24">
        <f t="shared" si="633"/>
        <v>4.62</v>
      </c>
      <c r="AF123" s="24">
        <v>35.200000000000003</v>
      </c>
      <c r="AG123" s="24">
        <f>AE123*AF123</f>
        <v>162.62400000000002</v>
      </c>
      <c r="AH123" s="24">
        <f>AG123-AI123</f>
        <v>162.62400000000002</v>
      </c>
      <c r="AI123" s="24"/>
      <c r="AJ123" s="24">
        <f t="shared" si="634"/>
        <v>4.6399999999999997</v>
      </c>
      <c r="AK123" s="24">
        <v>36.61</v>
      </c>
      <c r="AL123" s="24">
        <f>AJ123*AK123</f>
        <v>169.87039999999999</v>
      </c>
      <c r="AM123" s="24">
        <f>AL123-AN123</f>
        <v>169.87039999999999</v>
      </c>
      <c r="AN123" s="24"/>
      <c r="AO123" s="24">
        <f t="shared" si="635"/>
        <v>9.26</v>
      </c>
      <c r="AP123" s="24">
        <f t="shared" si="636"/>
        <v>332.49440000000004</v>
      </c>
      <c r="AQ123" s="24">
        <f t="shared" si="637"/>
        <v>332.49440000000004</v>
      </c>
      <c r="AR123" s="24">
        <f t="shared" si="638"/>
        <v>0</v>
      </c>
    </row>
    <row r="124" spans="1:44" ht="31.5" hidden="1" x14ac:dyDescent="0.25">
      <c r="A124" s="17"/>
      <c r="B124" s="3" t="s">
        <v>156</v>
      </c>
      <c r="C124" s="24">
        <v>4.62</v>
      </c>
      <c r="D124" s="24">
        <v>32.270000000000003</v>
      </c>
      <c r="E124" s="24">
        <f>C124*D124*0.5</f>
        <v>74.543700000000015</v>
      </c>
      <c r="F124" s="24">
        <f>E124-G124</f>
        <v>74.543700000000015</v>
      </c>
      <c r="G124" s="24"/>
      <c r="H124" s="24">
        <v>4.6399999999999997</v>
      </c>
      <c r="I124" s="24">
        <v>33.85</v>
      </c>
      <c r="J124" s="24">
        <f>H124*I124*0.5</f>
        <v>78.531999999999996</v>
      </c>
      <c r="K124" s="24">
        <f>J124-L124</f>
        <v>78.531999999999996</v>
      </c>
      <c r="L124" s="24"/>
      <c r="M124" s="24">
        <f t="shared" si="627"/>
        <v>9.26</v>
      </c>
      <c r="N124" s="24">
        <f t="shared" si="628"/>
        <v>153.07570000000001</v>
      </c>
      <c r="O124" s="24">
        <f t="shared" si="628"/>
        <v>153.07570000000001</v>
      </c>
      <c r="P124" s="24">
        <f t="shared" si="628"/>
        <v>0</v>
      </c>
      <c r="Q124" s="24">
        <f t="shared" si="629"/>
        <v>4.62</v>
      </c>
      <c r="R124" s="24">
        <v>33.85</v>
      </c>
      <c r="S124" s="24">
        <f>Q124*R124*0.5</f>
        <v>78.1935</v>
      </c>
      <c r="T124" s="24">
        <f>S124-U124</f>
        <v>78.1935</v>
      </c>
      <c r="U124" s="24"/>
      <c r="V124" s="24">
        <f t="shared" si="630"/>
        <v>4.6399999999999997</v>
      </c>
      <c r="W124" s="24">
        <v>35.200000000000003</v>
      </c>
      <c r="X124" s="24">
        <f>V124*W124*0.5</f>
        <v>81.664000000000001</v>
      </c>
      <c r="Y124" s="24">
        <f>X124-Z124</f>
        <v>81.664000000000001</v>
      </c>
      <c r="Z124" s="24"/>
      <c r="AA124" s="24">
        <f t="shared" si="631"/>
        <v>9.26</v>
      </c>
      <c r="AB124" s="24">
        <f t="shared" si="632"/>
        <v>159.85750000000002</v>
      </c>
      <c r="AC124" s="24">
        <f t="shared" si="632"/>
        <v>159.85750000000002</v>
      </c>
      <c r="AD124" s="24">
        <f t="shared" si="632"/>
        <v>0</v>
      </c>
      <c r="AE124" s="24">
        <f t="shared" si="633"/>
        <v>4.62</v>
      </c>
      <c r="AF124" s="24">
        <v>35.200000000000003</v>
      </c>
      <c r="AG124" s="24">
        <f>AE124*AF124*0.5</f>
        <v>81.312000000000012</v>
      </c>
      <c r="AH124" s="24">
        <f>AG124-AI124</f>
        <v>81.312000000000012</v>
      </c>
      <c r="AI124" s="24"/>
      <c r="AJ124" s="24">
        <f t="shared" si="634"/>
        <v>4.6399999999999997</v>
      </c>
      <c r="AK124" s="24">
        <v>36.61</v>
      </c>
      <c r="AL124" s="24">
        <f>AJ124*AK124*0.5</f>
        <v>84.935199999999995</v>
      </c>
      <c r="AM124" s="24">
        <f>AL124-AN124</f>
        <v>84.935199999999995</v>
      </c>
      <c r="AN124" s="24"/>
      <c r="AO124" s="24">
        <f t="shared" si="635"/>
        <v>9.26</v>
      </c>
      <c r="AP124" s="24">
        <f t="shared" si="636"/>
        <v>166.24720000000002</v>
      </c>
      <c r="AQ124" s="24">
        <f t="shared" si="637"/>
        <v>166.24720000000002</v>
      </c>
      <c r="AR124" s="24">
        <f t="shared" si="638"/>
        <v>0</v>
      </c>
    </row>
    <row r="125" spans="1:44" ht="47.25" hidden="1" x14ac:dyDescent="0.25">
      <c r="A125" s="17"/>
      <c r="B125" s="3" t="s">
        <v>161</v>
      </c>
      <c r="C125" s="24">
        <v>4.62</v>
      </c>
      <c r="D125" s="24">
        <v>32.270000000000003</v>
      </c>
      <c r="E125" s="24">
        <f>C125*D125*2</f>
        <v>298.17480000000006</v>
      </c>
      <c r="F125" s="24">
        <f>E125-G125</f>
        <v>298.17480000000006</v>
      </c>
      <c r="G125" s="24"/>
      <c r="H125" s="24">
        <v>4.6399999999999997</v>
      </c>
      <c r="I125" s="24">
        <v>33.85</v>
      </c>
      <c r="J125" s="24">
        <f>H125*I125*2</f>
        <v>314.12799999999999</v>
      </c>
      <c r="K125" s="24">
        <f>J125-L125</f>
        <v>314.12799999999999</v>
      </c>
      <c r="L125" s="24"/>
      <c r="M125" s="24">
        <f t="shared" si="627"/>
        <v>9.26</v>
      </c>
      <c r="N125" s="24">
        <f t="shared" si="628"/>
        <v>612.30280000000005</v>
      </c>
      <c r="O125" s="24">
        <f t="shared" si="628"/>
        <v>612.30280000000005</v>
      </c>
      <c r="P125" s="24">
        <f t="shared" si="628"/>
        <v>0</v>
      </c>
      <c r="Q125" s="24">
        <f t="shared" si="629"/>
        <v>4.62</v>
      </c>
      <c r="R125" s="24">
        <v>33.85</v>
      </c>
      <c r="S125" s="24">
        <f>Q125*R125*2</f>
        <v>312.774</v>
      </c>
      <c r="T125" s="24">
        <f>S125-U125</f>
        <v>312.774</v>
      </c>
      <c r="U125" s="24"/>
      <c r="V125" s="24">
        <f t="shared" si="630"/>
        <v>4.6399999999999997</v>
      </c>
      <c r="W125" s="24">
        <v>35.200000000000003</v>
      </c>
      <c r="X125" s="24">
        <f>V125*W125*2</f>
        <v>326.65600000000001</v>
      </c>
      <c r="Y125" s="24">
        <f>X125-Z125</f>
        <v>326.65600000000001</v>
      </c>
      <c r="Z125" s="24"/>
      <c r="AA125" s="24">
        <f t="shared" si="631"/>
        <v>9.26</v>
      </c>
      <c r="AB125" s="24">
        <f t="shared" si="632"/>
        <v>639.43000000000006</v>
      </c>
      <c r="AC125" s="24">
        <f t="shared" si="632"/>
        <v>639.43000000000006</v>
      </c>
      <c r="AD125" s="24">
        <f t="shared" si="632"/>
        <v>0</v>
      </c>
      <c r="AE125" s="24">
        <f t="shared" si="633"/>
        <v>4.62</v>
      </c>
      <c r="AF125" s="24">
        <v>35.200000000000003</v>
      </c>
      <c r="AG125" s="24">
        <f>AE125*AF125*2</f>
        <v>325.24800000000005</v>
      </c>
      <c r="AH125" s="24">
        <f>AG125-AI125</f>
        <v>325.24800000000005</v>
      </c>
      <c r="AI125" s="24"/>
      <c r="AJ125" s="24">
        <f t="shared" si="634"/>
        <v>4.6399999999999997</v>
      </c>
      <c r="AK125" s="24">
        <v>36.61</v>
      </c>
      <c r="AL125" s="24">
        <f>AJ125*AK125*2</f>
        <v>339.74079999999998</v>
      </c>
      <c r="AM125" s="24">
        <f>AL125-AN125</f>
        <v>339.74079999999998</v>
      </c>
      <c r="AN125" s="24"/>
      <c r="AO125" s="24">
        <f t="shared" si="635"/>
        <v>9.26</v>
      </c>
      <c r="AP125" s="24">
        <f t="shared" si="636"/>
        <v>664.98880000000008</v>
      </c>
      <c r="AQ125" s="24">
        <f t="shared" si="637"/>
        <v>664.98880000000008</v>
      </c>
      <c r="AR125" s="24">
        <f t="shared" si="638"/>
        <v>0</v>
      </c>
    </row>
    <row r="126" spans="1:44" s="15" customFormat="1" ht="31.5" hidden="1" x14ac:dyDescent="0.25">
      <c r="A126" s="22" t="s">
        <v>90</v>
      </c>
      <c r="B126" s="10" t="s">
        <v>34</v>
      </c>
      <c r="C126" s="8"/>
      <c r="D126" s="8"/>
      <c r="E126" s="8">
        <f t="shared" ref="E126" si="639">E127+E128+E129+E130</f>
        <v>211.59275</v>
      </c>
      <c r="F126" s="8">
        <f t="shared" ref="F126" si="640">F127+F128+F129+F130</f>
        <v>211.59275</v>
      </c>
      <c r="G126" s="8">
        <f t="shared" ref="G126" si="641">G127+G128+G129+G130</f>
        <v>0</v>
      </c>
      <c r="H126" s="8"/>
      <c r="I126" s="8"/>
      <c r="J126" s="8">
        <f t="shared" ref="J126" si="642">J127+J128+J129+J130</f>
        <v>201.19050000000004</v>
      </c>
      <c r="K126" s="8">
        <f t="shared" ref="K126" si="643">K127+K128+K129+K130</f>
        <v>201.19050000000004</v>
      </c>
      <c r="L126" s="8">
        <f t="shared" ref="L126" si="644">L127+L128+L129+L130</f>
        <v>0</v>
      </c>
      <c r="M126" s="8"/>
      <c r="N126" s="8">
        <f t="shared" ref="N126" si="645">N127+N128+N129+N130</f>
        <v>412.78325000000007</v>
      </c>
      <c r="O126" s="8">
        <f t="shared" ref="O126" si="646">O127+O128+O129+O130</f>
        <v>412.78325000000007</v>
      </c>
      <c r="P126" s="8">
        <f t="shared" ref="P126" si="647">P127+P128+P129+P130</f>
        <v>0</v>
      </c>
      <c r="Q126" s="8"/>
      <c r="R126" s="8"/>
      <c r="S126" s="8">
        <f t="shared" ref="S126" si="648">S127+S128+S129+S130</f>
        <v>221.94825</v>
      </c>
      <c r="T126" s="8">
        <f t="shared" ref="T126" si="649">T127+T128+T129+T130</f>
        <v>221.94825</v>
      </c>
      <c r="U126" s="8">
        <f t="shared" ref="U126" si="650">U127+U128+U129+U130</f>
        <v>0</v>
      </c>
      <c r="V126" s="8"/>
      <c r="W126" s="8"/>
      <c r="X126" s="8">
        <f t="shared" ref="X126" si="651">X127+X128+X129+X130</f>
        <v>209.22300000000001</v>
      </c>
      <c r="Y126" s="8">
        <f t="shared" ref="Y126" si="652">Y127+Y128+Y129+Y130</f>
        <v>209.22300000000001</v>
      </c>
      <c r="Z126" s="8">
        <f t="shared" ref="Z126" si="653">Z127+Z128+Z129+Z130</f>
        <v>0</v>
      </c>
      <c r="AA126" s="8"/>
      <c r="AB126" s="8">
        <f t="shared" ref="AB126" si="654">AB127+AB128+AB129+AB130</f>
        <v>431.17125000000004</v>
      </c>
      <c r="AC126" s="8">
        <f t="shared" ref="AC126" si="655">AC127+AC128+AC129+AC130</f>
        <v>431.17125000000004</v>
      </c>
      <c r="AD126" s="8">
        <f t="shared" ref="AD126" si="656">AD127+AD128+AD129+AD130</f>
        <v>0</v>
      </c>
      <c r="AE126" s="8"/>
      <c r="AF126" s="8"/>
      <c r="AG126" s="8">
        <f t="shared" ref="AG126:AI126" si="657">AG127+AG128+AG129+AG130</f>
        <v>230.80949999999999</v>
      </c>
      <c r="AH126" s="8">
        <f t="shared" si="657"/>
        <v>230.80949999999999</v>
      </c>
      <c r="AI126" s="8">
        <f t="shared" si="657"/>
        <v>0</v>
      </c>
      <c r="AJ126" s="8"/>
      <c r="AK126" s="8"/>
      <c r="AL126" s="8">
        <f t="shared" ref="AL126:AN126" si="658">AL127+AL128+AL129+AL130</f>
        <v>217.59570000000002</v>
      </c>
      <c r="AM126" s="8">
        <f t="shared" si="658"/>
        <v>217.59570000000002</v>
      </c>
      <c r="AN126" s="8">
        <f t="shared" si="658"/>
        <v>0</v>
      </c>
      <c r="AO126" s="8"/>
      <c r="AP126" s="8">
        <f t="shared" ref="AP126:AR126" si="659">AP127+AP128+AP129+AP130</f>
        <v>448.40520000000004</v>
      </c>
      <c r="AQ126" s="8">
        <f t="shared" si="659"/>
        <v>448.40520000000004</v>
      </c>
      <c r="AR126" s="8">
        <f t="shared" si="659"/>
        <v>0</v>
      </c>
    </row>
    <row r="127" spans="1:44" hidden="1" x14ac:dyDescent="0.25">
      <c r="A127" s="17"/>
      <c r="B127" s="3" t="s">
        <v>23</v>
      </c>
      <c r="C127" s="24">
        <v>1.39</v>
      </c>
      <c r="D127" s="24">
        <v>39.28</v>
      </c>
      <c r="E127" s="24">
        <f>C127*D127</f>
        <v>54.599199999999996</v>
      </c>
      <c r="F127" s="24">
        <f>E127-G127</f>
        <v>54.599199999999996</v>
      </c>
      <c r="G127" s="24"/>
      <c r="H127" s="24">
        <v>1.26</v>
      </c>
      <c r="I127" s="24">
        <v>41.2</v>
      </c>
      <c r="J127" s="24">
        <f>H127*I127</f>
        <v>51.912000000000006</v>
      </c>
      <c r="K127" s="24">
        <f>J127-L127</f>
        <v>51.912000000000006</v>
      </c>
      <c r="L127" s="24"/>
      <c r="M127" s="24">
        <f t="shared" ref="M127:M130" si="660">C127+H127</f>
        <v>2.65</v>
      </c>
      <c r="N127" s="24">
        <f t="shared" ref="N127:P130" si="661">E127+J127</f>
        <v>106.5112</v>
      </c>
      <c r="O127" s="24">
        <f t="shared" si="661"/>
        <v>106.5112</v>
      </c>
      <c r="P127" s="24">
        <f t="shared" si="661"/>
        <v>0</v>
      </c>
      <c r="Q127" s="24">
        <f t="shared" ref="Q127:Q130" si="662">C127</f>
        <v>1.39</v>
      </c>
      <c r="R127" s="24">
        <v>41.2</v>
      </c>
      <c r="S127" s="24">
        <f>Q127*R127</f>
        <v>57.268000000000001</v>
      </c>
      <c r="T127" s="24">
        <f>S127-U127</f>
        <v>57.268000000000001</v>
      </c>
      <c r="U127" s="24"/>
      <c r="V127" s="24">
        <f t="shared" ref="V127:V130" si="663">H127</f>
        <v>1.26</v>
      </c>
      <c r="W127" s="24">
        <v>42.85</v>
      </c>
      <c r="X127" s="24">
        <f>V127*W127</f>
        <v>53.991</v>
      </c>
      <c r="Y127" s="24">
        <f>X127-Z127</f>
        <v>53.991</v>
      </c>
      <c r="Z127" s="24"/>
      <c r="AA127" s="24">
        <f t="shared" ref="AA127:AA130" si="664">Q127+V127</f>
        <v>2.65</v>
      </c>
      <c r="AB127" s="24">
        <f t="shared" ref="AB127:AD130" si="665">S127+X127</f>
        <v>111.259</v>
      </c>
      <c r="AC127" s="24">
        <f t="shared" si="665"/>
        <v>111.259</v>
      </c>
      <c r="AD127" s="24">
        <f t="shared" si="665"/>
        <v>0</v>
      </c>
      <c r="AE127" s="24">
        <f t="shared" ref="AE127:AE130" si="666">C127</f>
        <v>1.39</v>
      </c>
      <c r="AF127" s="24">
        <v>42.85</v>
      </c>
      <c r="AG127" s="24">
        <f>AE127*AF127</f>
        <v>59.561499999999995</v>
      </c>
      <c r="AH127" s="24">
        <f>AG127-AI127</f>
        <v>59.561499999999995</v>
      </c>
      <c r="AI127" s="24"/>
      <c r="AJ127" s="24">
        <f t="shared" ref="AJ127:AJ130" si="667">H127</f>
        <v>1.26</v>
      </c>
      <c r="AK127" s="24">
        <v>44.56</v>
      </c>
      <c r="AL127" s="24">
        <f>AJ127*AK127</f>
        <v>56.145600000000002</v>
      </c>
      <c r="AM127" s="24">
        <f>AL127-AN127</f>
        <v>56.145600000000002</v>
      </c>
      <c r="AN127" s="24"/>
      <c r="AO127" s="24">
        <f t="shared" ref="AO127:AO130" si="668">AE127+AJ127</f>
        <v>2.65</v>
      </c>
      <c r="AP127" s="24">
        <f t="shared" ref="AP127:AP130" si="669">AG127+AL127</f>
        <v>115.7071</v>
      </c>
      <c r="AQ127" s="24">
        <f t="shared" ref="AQ127:AQ130" si="670">AH127+AM127</f>
        <v>115.7071</v>
      </c>
      <c r="AR127" s="24">
        <f t="shared" ref="AR127:AR130" si="671">AI127+AN127</f>
        <v>0</v>
      </c>
    </row>
    <row r="128" spans="1:44" hidden="1" x14ac:dyDescent="0.25">
      <c r="A128" s="17"/>
      <c r="B128" s="3" t="s">
        <v>25</v>
      </c>
      <c r="C128" s="24">
        <v>1.39</v>
      </c>
      <c r="D128" s="24">
        <v>32.270000000000003</v>
      </c>
      <c r="E128" s="24">
        <f>C128*D128</f>
        <v>44.8553</v>
      </c>
      <c r="F128" s="24">
        <f>E128-G128</f>
        <v>44.8553</v>
      </c>
      <c r="G128" s="24"/>
      <c r="H128" s="24">
        <v>1.26</v>
      </c>
      <c r="I128" s="24">
        <v>33.85</v>
      </c>
      <c r="J128" s="24">
        <f>H128*I128</f>
        <v>42.651000000000003</v>
      </c>
      <c r="K128" s="24">
        <f>J128-L128</f>
        <v>42.651000000000003</v>
      </c>
      <c r="L128" s="24"/>
      <c r="M128" s="24">
        <f t="shared" si="660"/>
        <v>2.65</v>
      </c>
      <c r="N128" s="24">
        <f t="shared" si="661"/>
        <v>87.50630000000001</v>
      </c>
      <c r="O128" s="24">
        <f t="shared" si="661"/>
        <v>87.50630000000001</v>
      </c>
      <c r="P128" s="24">
        <f t="shared" si="661"/>
        <v>0</v>
      </c>
      <c r="Q128" s="24">
        <f t="shared" si="662"/>
        <v>1.39</v>
      </c>
      <c r="R128" s="24">
        <v>33.85</v>
      </c>
      <c r="S128" s="24">
        <f>Q128*R128</f>
        <v>47.051499999999997</v>
      </c>
      <c r="T128" s="24">
        <f>S128-U128</f>
        <v>47.051499999999997</v>
      </c>
      <c r="U128" s="24"/>
      <c r="V128" s="24">
        <f t="shared" si="663"/>
        <v>1.26</v>
      </c>
      <c r="W128" s="24">
        <v>35.200000000000003</v>
      </c>
      <c r="X128" s="24">
        <f>V128*W128</f>
        <v>44.352000000000004</v>
      </c>
      <c r="Y128" s="24">
        <f>X128-Z128</f>
        <v>44.352000000000004</v>
      </c>
      <c r="Z128" s="24"/>
      <c r="AA128" s="24">
        <f t="shared" si="664"/>
        <v>2.65</v>
      </c>
      <c r="AB128" s="24">
        <f t="shared" si="665"/>
        <v>91.403500000000008</v>
      </c>
      <c r="AC128" s="24">
        <f t="shared" si="665"/>
        <v>91.403500000000008</v>
      </c>
      <c r="AD128" s="24">
        <f t="shared" si="665"/>
        <v>0</v>
      </c>
      <c r="AE128" s="24">
        <f t="shared" si="666"/>
        <v>1.39</v>
      </c>
      <c r="AF128" s="24">
        <v>35.200000000000003</v>
      </c>
      <c r="AG128" s="24">
        <f>AE128*AF128</f>
        <v>48.927999999999997</v>
      </c>
      <c r="AH128" s="24">
        <f>AG128-AI128</f>
        <v>48.927999999999997</v>
      </c>
      <c r="AI128" s="24"/>
      <c r="AJ128" s="24">
        <f t="shared" si="667"/>
        <v>1.26</v>
      </c>
      <c r="AK128" s="24">
        <v>36.61</v>
      </c>
      <c r="AL128" s="24">
        <f>AJ128*AK128</f>
        <v>46.128599999999999</v>
      </c>
      <c r="AM128" s="24">
        <f>AL128-AN128</f>
        <v>46.128599999999999</v>
      </c>
      <c r="AN128" s="24"/>
      <c r="AO128" s="24">
        <f t="shared" si="668"/>
        <v>2.65</v>
      </c>
      <c r="AP128" s="24">
        <f t="shared" si="669"/>
        <v>95.056600000000003</v>
      </c>
      <c r="AQ128" s="24">
        <f t="shared" si="670"/>
        <v>95.056600000000003</v>
      </c>
      <c r="AR128" s="24">
        <f t="shared" si="671"/>
        <v>0</v>
      </c>
    </row>
    <row r="129" spans="1:44" ht="31.5" hidden="1" x14ac:dyDescent="0.25">
      <c r="A129" s="17"/>
      <c r="B129" s="3" t="s">
        <v>156</v>
      </c>
      <c r="C129" s="24">
        <v>1.39</v>
      </c>
      <c r="D129" s="24">
        <v>32.270000000000003</v>
      </c>
      <c r="E129" s="24">
        <f>C129*D129*0.5</f>
        <v>22.42765</v>
      </c>
      <c r="F129" s="24">
        <f>E129-G129</f>
        <v>22.42765</v>
      </c>
      <c r="G129" s="24"/>
      <c r="H129" s="24">
        <v>1.26</v>
      </c>
      <c r="I129" s="24">
        <v>33.85</v>
      </c>
      <c r="J129" s="24">
        <f>H129*I129*0.5</f>
        <v>21.325500000000002</v>
      </c>
      <c r="K129" s="24">
        <f>J129-L129</f>
        <v>21.325500000000002</v>
      </c>
      <c r="L129" s="24"/>
      <c r="M129" s="24">
        <f t="shared" si="660"/>
        <v>2.65</v>
      </c>
      <c r="N129" s="24">
        <f t="shared" si="661"/>
        <v>43.753150000000005</v>
      </c>
      <c r="O129" s="24">
        <f t="shared" si="661"/>
        <v>43.753150000000005</v>
      </c>
      <c r="P129" s="24">
        <f t="shared" si="661"/>
        <v>0</v>
      </c>
      <c r="Q129" s="24">
        <f t="shared" si="662"/>
        <v>1.39</v>
      </c>
      <c r="R129" s="24">
        <v>33.85</v>
      </c>
      <c r="S129" s="24">
        <f>Q129*R129*0.5</f>
        <v>23.525749999999999</v>
      </c>
      <c r="T129" s="24">
        <f>S129-U129</f>
        <v>23.525749999999999</v>
      </c>
      <c r="U129" s="24"/>
      <c r="V129" s="24">
        <f t="shared" si="663"/>
        <v>1.26</v>
      </c>
      <c r="W129" s="24">
        <v>35.200000000000003</v>
      </c>
      <c r="X129" s="24">
        <f>V129*W129*0.5</f>
        <v>22.176000000000002</v>
      </c>
      <c r="Y129" s="24">
        <f>X129-Z129</f>
        <v>22.176000000000002</v>
      </c>
      <c r="Z129" s="24"/>
      <c r="AA129" s="24">
        <f t="shared" si="664"/>
        <v>2.65</v>
      </c>
      <c r="AB129" s="24">
        <f t="shared" si="665"/>
        <v>45.701750000000004</v>
      </c>
      <c r="AC129" s="24">
        <f t="shared" si="665"/>
        <v>45.701750000000004</v>
      </c>
      <c r="AD129" s="24">
        <f t="shared" si="665"/>
        <v>0</v>
      </c>
      <c r="AE129" s="24">
        <f t="shared" si="666"/>
        <v>1.39</v>
      </c>
      <c r="AF129" s="24">
        <v>35.200000000000003</v>
      </c>
      <c r="AG129" s="24">
        <f>AE129*AF129*0.5</f>
        <v>24.463999999999999</v>
      </c>
      <c r="AH129" s="24">
        <f>AG129-AI129</f>
        <v>24.463999999999999</v>
      </c>
      <c r="AI129" s="24"/>
      <c r="AJ129" s="24">
        <f t="shared" si="667"/>
        <v>1.26</v>
      </c>
      <c r="AK129" s="24">
        <v>36.61</v>
      </c>
      <c r="AL129" s="24">
        <f>AJ129*AK129*0.5</f>
        <v>23.064299999999999</v>
      </c>
      <c r="AM129" s="24">
        <f>AL129-AN129</f>
        <v>23.064299999999999</v>
      </c>
      <c r="AN129" s="24"/>
      <c r="AO129" s="24">
        <f t="shared" si="668"/>
        <v>2.65</v>
      </c>
      <c r="AP129" s="24">
        <f t="shared" si="669"/>
        <v>47.528300000000002</v>
      </c>
      <c r="AQ129" s="24">
        <f t="shared" si="670"/>
        <v>47.528300000000002</v>
      </c>
      <c r="AR129" s="24">
        <f t="shared" si="671"/>
        <v>0</v>
      </c>
    </row>
    <row r="130" spans="1:44" ht="47.25" hidden="1" x14ac:dyDescent="0.25">
      <c r="A130" s="17"/>
      <c r="B130" s="3" t="s">
        <v>161</v>
      </c>
      <c r="C130" s="24">
        <v>1.39</v>
      </c>
      <c r="D130" s="24">
        <v>32.270000000000003</v>
      </c>
      <c r="E130" s="24">
        <f>C130*D130*2</f>
        <v>89.710599999999999</v>
      </c>
      <c r="F130" s="24">
        <f>E130-G130</f>
        <v>89.710599999999999</v>
      </c>
      <c r="G130" s="24"/>
      <c r="H130" s="24">
        <v>1.26</v>
      </c>
      <c r="I130" s="24">
        <v>33.85</v>
      </c>
      <c r="J130" s="24">
        <f>H130*I130*2</f>
        <v>85.302000000000007</v>
      </c>
      <c r="K130" s="24">
        <f>J130-L130</f>
        <v>85.302000000000007</v>
      </c>
      <c r="L130" s="24"/>
      <c r="M130" s="24">
        <f t="shared" si="660"/>
        <v>2.65</v>
      </c>
      <c r="N130" s="24">
        <f t="shared" si="661"/>
        <v>175.01260000000002</v>
      </c>
      <c r="O130" s="24">
        <f t="shared" si="661"/>
        <v>175.01260000000002</v>
      </c>
      <c r="P130" s="24">
        <f t="shared" si="661"/>
        <v>0</v>
      </c>
      <c r="Q130" s="24">
        <f t="shared" si="662"/>
        <v>1.39</v>
      </c>
      <c r="R130" s="24">
        <v>33.85</v>
      </c>
      <c r="S130" s="24">
        <f>Q130*R130*2</f>
        <v>94.102999999999994</v>
      </c>
      <c r="T130" s="24">
        <f>S130-U130</f>
        <v>94.102999999999994</v>
      </c>
      <c r="U130" s="24"/>
      <c r="V130" s="24">
        <f t="shared" si="663"/>
        <v>1.26</v>
      </c>
      <c r="W130" s="24">
        <v>35.200000000000003</v>
      </c>
      <c r="X130" s="24">
        <f>V130*W130*2</f>
        <v>88.704000000000008</v>
      </c>
      <c r="Y130" s="24">
        <f>X130-Z130</f>
        <v>88.704000000000008</v>
      </c>
      <c r="Z130" s="24"/>
      <c r="AA130" s="24">
        <f t="shared" si="664"/>
        <v>2.65</v>
      </c>
      <c r="AB130" s="24">
        <f t="shared" si="665"/>
        <v>182.80700000000002</v>
      </c>
      <c r="AC130" s="24">
        <f t="shared" si="665"/>
        <v>182.80700000000002</v>
      </c>
      <c r="AD130" s="24">
        <f t="shared" si="665"/>
        <v>0</v>
      </c>
      <c r="AE130" s="24">
        <f t="shared" si="666"/>
        <v>1.39</v>
      </c>
      <c r="AF130" s="24">
        <v>35.200000000000003</v>
      </c>
      <c r="AG130" s="24">
        <f>AE130*AF130*2</f>
        <v>97.855999999999995</v>
      </c>
      <c r="AH130" s="24">
        <f>AG130-AI130</f>
        <v>97.855999999999995</v>
      </c>
      <c r="AI130" s="24"/>
      <c r="AJ130" s="24">
        <f t="shared" si="667"/>
        <v>1.26</v>
      </c>
      <c r="AK130" s="24">
        <v>36.61</v>
      </c>
      <c r="AL130" s="24">
        <f>AJ130*AK130*2</f>
        <v>92.257199999999997</v>
      </c>
      <c r="AM130" s="24">
        <f>AL130-AN130</f>
        <v>92.257199999999997</v>
      </c>
      <c r="AN130" s="24"/>
      <c r="AO130" s="24">
        <f t="shared" si="668"/>
        <v>2.65</v>
      </c>
      <c r="AP130" s="24">
        <f t="shared" si="669"/>
        <v>190.11320000000001</v>
      </c>
      <c r="AQ130" s="24">
        <f t="shared" si="670"/>
        <v>190.11320000000001</v>
      </c>
      <c r="AR130" s="24">
        <f t="shared" si="671"/>
        <v>0</v>
      </c>
    </row>
    <row r="131" spans="1:44" s="15" customFormat="1" ht="31.5" hidden="1" x14ac:dyDescent="0.25">
      <c r="A131" s="22" t="s">
        <v>91</v>
      </c>
      <c r="B131" s="10" t="s">
        <v>35</v>
      </c>
      <c r="C131" s="8"/>
      <c r="D131" s="8"/>
      <c r="E131" s="8">
        <f t="shared" ref="E131" si="672">E132+E133+E134+E135</f>
        <v>560.48050000000012</v>
      </c>
      <c r="F131" s="8">
        <f t="shared" ref="F131" si="673">F132+F133+F134+F135</f>
        <v>560.48050000000012</v>
      </c>
      <c r="G131" s="8">
        <f t="shared" ref="G131" si="674">G132+G133+G134+G135</f>
        <v>0</v>
      </c>
      <c r="H131" s="8"/>
      <c r="I131" s="8"/>
      <c r="J131" s="8">
        <f t="shared" ref="J131" si="675">J132+J133+J134+J135</f>
        <v>546.85725000000002</v>
      </c>
      <c r="K131" s="8">
        <f t="shared" ref="K131" si="676">K132+K133+K134+K135</f>
        <v>546.85725000000002</v>
      </c>
      <c r="L131" s="8">
        <f t="shared" ref="L131" si="677">L132+L133+L134+L135</f>
        <v>0</v>
      </c>
      <c r="M131" s="8"/>
      <c r="N131" s="8">
        <f t="shared" ref="N131" si="678">N132+N133+N134+N135</f>
        <v>1107.3377500000001</v>
      </c>
      <c r="O131" s="8">
        <f t="shared" ref="O131" si="679">O132+O133+O134+O135</f>
        <v>1107.3377500000001</v>
      </c>
      <c r="P131" s="8">
        <f t="shared" ref="P131" si="680">P132+P133+P134+P135</f>
        <v>0</v>
      </c>
      <c r="Q131" s="8"/>
      <c r="R131" s="8"/>
      <c r="S131" s="8">
        <f t="shared" ref="S131" si="681">S132+S133+S134+S135</f>
        <v>587.90949999999998</v>
      </c>
      <c r="T131" s="8">
        <f t="shared" ref="T131" si="682">T132+T133+T134+T135</f>
        <v>587.90949999999998</v>
      </c>
      <c r="U131" s="8">
        <f t="shared" ref="U131" si="683">U132+U133+U134+U135</f>
        <v>0</v>
      </c>
      <c r="V131" s="8"/>
      <c r="W131" s="8"/>
      <c r="X131" s="8">
        <f t="shared" ref="X131" si="684">X132+X133+X134+X135</f>
        <v>568.69350000000009</v>
      </c>
      <c r="Y131" s="8">
        <f t="shared" ref="Y131" si="685">Y132+Y133+Y134+Y135</f>
        <v>568.69350000000009</v>
      </c>
      <c r="Z131" s="8">
        <f t="shared" ref="Z131" si="686">Z132+Z133+Z134+Z135</f>
        <v>0</v>
      </c>
      <c r="AA131" s="8"/>
      <c r="AB131" s="8">
        <f t="shared" ref="AB131" si="687">AB132+AB133+AB134+AB135</f>
        <v>1156.6030000000001</v>
      </c>
      <c r="AC131" s="8">
        <f t="shared" ref="AC131" si="688">AC132+AC133+AC134+AC135</f>
        <v>1156.6030000000001</v>
      </c>
      <c r="AD131" s="8">
        <f t="shared" ref="AD131" si="689">AD132+AD133+AD134+AD135</f>
        <v>0</v>
      </c>
      <c r="AE131" s="8"/>
      <c r="AF131" s="8"/>
      <c r="AG131" s="8">
        <f t="shared" ref="AG131:AI131" si="690">AG132+AG133+AG134+AG135</f>
        <v>611.38450000000012</v>
      </c>
      <c r="AH131" s="8">
        <f t="shared" si="690"/>
        <v>611.38450000000012</v>
      </c>
      <c r="AI131" s="8">
        <f t="shared" si="690"/>
        <v>0</v>
      </c>
      <c r="AJ131" s="8"/>
      <c r="AK131" s="8"/>
      <c r="AL131" s="8">
        <f t="shared" ref="AL131:AN131" si="691">AL132+AL133+AL134+AL135</f>
        <v>591.44865000000004</v>
      </c>
      <c r="AM131" s="8">
        <f t="shared" si="691"/>
        <v>591.44865000000004</v>
      </c>
      <c r="AN131" s="8">
        <f t="shared" si="691"/>
        <v>0</v>
      </c>
      <c r="AO131" s="8"/>
      <c r="AP131" s="8">
        <f t="shared" ref="AP131:AR131" si="692">AP132+AP133+AP134+AP135</f>
        <v>1202.8331499999999</v>
      </c>
      <c r="AQ131" s="8">
        <f t="shared" si="692"/>
        <v>1202.8331499999999</v>
      </c>
      <c r="AR131" s="8">
        <f t="shared" si="692"/>
        <v>0</v>
      </c>
    </row>
    <row r="132" spans="1:44" hidden="1" x14ac:dyDescent="0.25">
      <c r="A132" s="17"/>
      <c r="B132" s="3" t="s">
        <v>23</v>
      </c>
      <c r="C132" s="24">
        <v>4.09</v>
      </c>
      <c r="D132" s="24">
        <v>39.28</v>
      </c>
      <c r="E132" s="24">
        <f>C132*D132</f>
        <v>160.65520000000001</v>
      </c>
      <c r="F132" s="24">
        <f>E132-G132</f>
        <v>160.65520000000001</v>
      </c>
      <c r="G132" s="24"/>
      <c r="H132" s="24">
        <v>3.87</v>
      </c>
      <c r="I132" s="24">
        <v>41.2</v>
      </c>
      <c r="J132" s="24">
        <f>H132*I132</f>
        <v>159.44400000000002</v>
      </c>
      <c r="K132" s="24">
        <f>J132-L132</f>
        <v>159.44400000000002</v>
      </c>
      <c r="L132" s="24"/>
      <c r="M132" s="24">
        <f t="shared" ref="M132:M135" si="693">C132+H132</f>
        <v>7.96</v>
      </c>
      <c r="N132" s="24">
        <f>E132+J132</f>
        <v>320.0992</v>
      </c>
      <c r="O132" s="24">
        <f t="shared" ref="N132:P135" si="694">F132+K132</f>
        <v>320.0992</v>
      </c>
      <c r="P132" s="24">
        <f t="shared" si="694"/>
        <v>0</v>
      </c>
      <c r="Q132" s="24">
        <f t="shared" ref="Q132:Q135" si="695">C132</f>
        <v>4.09</v>
      </c>
      <c r="R132" s="24">
        <v>41.2</v>
      </c>
      <c r="S132" s="24">
        <f>Q132*R132</f>
        <v>168.50800000000001</v>
      </c>
      <c r="T132" s="24">
        <f>S132-U132</f>
        <v>168.50800000000001</v>
      </c>
      <c r="U132" s="24"/>
      <c r="V132" s="24">
        <f t="shared" ref="V132:V135" si="696">H132</f>
        <v>3.87</v>
      </c>
      <c r="W132" s="24">
        <v>42.85</v>
      </c>
      <c r="X132" s="24">
        <f>V132*W132</f>
        <v>165.8295</v>
      </c>
      <c r="Y132" s="24">
        <f>X132-Z132</f>
        <v>165.8295</v>
      </c>
      <c r="Z132" s="24"/>
      <c r="AA132" s="24">
        <f t="shared" ref="AA132:AA135" si="697">Q132+V132</f>
        <v>7.96</v>
      </c>
      <c r="AB132" s="24">
        <f t="shared" ref="AB132:AD135" si="698">S132+X132</f>
        <v>334.33749999999998</v>
      </c>
      <c r="AC132" s="24">
        <f t="shared" si="698"/>
        <v>334.33749999999998</v>
      </c>
      <c r="AD132" s="24">
        <f t="shared" si="698"/>
        <v>0</v>
      </c>
      <c r="AE132" s="24">
        <f t="shared" ref="AE132:AE135" si="699">C132</f>
        <v>4.09</v>
      </c>
      <c r="AF132" s="24">
        <v>42.85</v>
      </c>
      <c r="AG132" s="24">
        <f>AE132*AF132</f>
        <v>175.25649999999999</v>
      </c>
      <c r="AH132" s="24">
        <f>AG132-AI132</f>
        <v>175.25649999999999</v>
      </c>
      <c r="AI132" s="24"/>
      <c r="AJ132" s="24">
        <f t="shared" ref="AJ132:AJ135" si="700">H132</f>
        <v>3.87</v>
      </c>
      <c r="AK132" s="24">
        <v>44.56</v>
      </c>
      <c r="AL132" s="24">
        <f>AJ132*AK132</f>
        <v>172.44720000000001</v>
      </c>
      <c r="AM132" s="24">
        <f>AL132-AN132</f>
        <v>172.44720000000001</v>
      </c>
      <c r="AN132" s="24"/>
      <c r="AO132" s="24">
        <f t="shared" ref="AO132:AO135" si="701">AE132+AJ132</f>
        <v>7.96</v>
      </c>
      <c r="AP132" s="24">
        <f t="shared" ref="AP132:AP135" si="702">AG132+AL132</f>
        <v>347.70370000000003</v>
      </c>
      <c r="AQ132" s="24">
        <f t="shared" ref="AQ132:AQ135" si="703">AH132+AM132</f>
        <v>347.70370000000003</v>
      </c>
      <c r="AR132" s="24">
        <f t="shared" ref="AR132:AR135" si="704">AI132+AN132</f>
        <v>0</v>
      </c>
    </row>
    <row r="133" spans="1:44" hidden="1" x14ac:dyDescent="0.25">
      <c r="A133" s="17"/>
      <c r="B133" s="3" t="s">
        <v>25</v>
      </c>
      <c r="C133" s="24">
        <v>3.54</v>
      </c>
      <c r="D133" s="24">
        <v>32.270000000000003</v>
      </c>
      <c r="E133" s="24">
        <f>C133*D133</f>
        <v>114.23580000000001</v>
      </c>
      <c r="F133" s="24">
        <f>E133-G133</f>
        <v>114.23580000000001</v>
      </c>
      <c r="G133" s="24"/>
      <c r="H133" s="24">
        <v>3.27</v>
      </c>
      <c r="I133" s="24">
        <v>33.85</v>
      </c>
      <c r="J133" s="24">
        <f>H133*I133</f>
        <v>110.68950000000001</v>
      </c>
      <c r="K133" s="24">
        <f>J133-L133</f>
        <v>110.68950000000001</v>
      </c>
      <c r="L133" s="24"/>
      <c r="M133" s="24">
        <f t="shared" si="693"/>
        <v>6.8100000000000005</v>
      </c>
      <c r="N133" s="24">
        <f t="shared" si="694"/>
        <v>224.92530000000002</v>
      </c>
      <c r="O133" s="24">
        <f t="shared" si="694"/>
        <v>224.92530000000002</v>
      </c>
      <c r="P133" s="24">
        <f t="shared" si="694"/>
        <v>0</v>
      </c>
      <c r="Q133" s="24">
        <f t="shared" si="695"/>
        <v>3.54</v>
      </c>
      <c r="R133" s="24">
        <v>33.85</v>
      </c>
      <c r="S133" s="24">
        <f>Q133*R133</f>
        <v>119.82900000000001</v>
      </c>
      <c r="T133" s="24">
        <f>S133-U133</f>
        <v>119.82900000000001</v>
      </c>
      <c r="U133" s="24"/>
      <c r="V133" s="24">
        <f t="shared" si="696"/>
        <v>3.27</v>
      </c>
      <c r="W133" s="24">
        <v>35.200000000000003</v>
      </c>
      <c r="X133" s="24">
        <f>V133*W133</f>
        <v>115.10400000000001</v>
      </c>
      <c r="Y133" s="24">
        <f>X133-Z133</f>
        <v>115.10400000000001</v>
      </c>
      <c r="Z133" s="24"/>
      <c r="AA133" s="24">
        <f t="shared" si="697"/>
        <v>6.8100000000000005</v>
      </c>
      <c r="AB133" s="24">
        <f t="shared" si="698"/>
        <v>234.93300000000002</v>
      </c>
      <c r="AC133" s="24">
        <f t="shared" si="698"/>
        <v>234.93300000000002</v>
      </c>
      <c r="AD133" s="24">
        <f t="shared" si="698"/>
        <v>0</v>
      </c>
      <c r="AE133" s="24">
        <f t="shared" si="699"/>
        <v>3.54</v>
      </c>
      <c r="AF133" s="24">
        <v>35.200000000000003</v>
      </c>
      <c r="AG133" s="24">
        <f>AE133*AF133</f>
        <v>124.60800000000002</v>
      </c>
      <c r="AH133" s="24">
        <f>AG133-AI133</f>
        <v>124.60800000000002</v>
      </c>
      <c r="AI133" s="24"/>
      <c r="AJ133" s="24">
        <f t="shared" si="700"/>
        <v>3.27</v>
      </c>
      <c r="AK133" s="24">
        <v>36.61</v>
      </c>
      <c r="AL133" s="24">
        <f>AJ133*AK133</f>
        <v>119.71469999999999</v>
      </c>
      <c r="AM133" s="24">
        <f>AL133-AN133</f>
        <v>119.71469999999999</v>
      </c>
      <c r="AN133" s="24"/>
      <c r="AO133" s="24">
        <f t="shared" si="701"/>
        <v>6.8100000000000005</v>
      </c>
      <c r="AP133" s="24">
        <f t="shared" si="702"/>
        <v>244.3227</v>
      </c>
      <c r="AQ133" s="24">
        <f t="shared" si="703"/>
        <v>244.3227</v>
      </c>
      <c r="AR133" s="24">
        <f t="shared" si="704"/>
        <v>0</v>
      </c>
    </row>
    <row r="134" spans="1:44" ht="31.5" hidden="1" x14ac:dyDescent="0.25">
      <c r="A134" s="17"/>
      <c r="B134" s="3" t="s">
        <v>156</v>
      </c>
      <c r="C134" s="24">
        <v>3.54</v>
      </c>
      <c r="D134" s="24">
        <v>32.270000000000003</v>
      </c>
      <c r="E134" s="24">
        <f>C134*D134*0.5</f>
        <v>57.117900000000006</v>
      </c>
      <c r="F134" s="24">
        <f>E134-G134</f>
        <v>57.117900000000006</v>
      </c>
      <c r="G134" s="24"/>
      <c r="H134" s="24">
        <v>3.27</v>
      </c>
      <c r="I134" s="24">
        <v>33.85</v>
      </c>
      <c r="J134" s="24">
        <f>H134*I134*0.5</f>
        <v>55.344750000000005</v>
      </c>
      <c r="K134" s="24">
        <f>J134-L134</f>
        <v>55.344750000000005</v>
      </c>
      <c r="L134" s="24"/>
      <c r="M134" s="24">
        <f t="shared" si="693"/>
        <v>6.8100000000000005</v>
      </c>
      <c r="N134" s="24">
        <f t="shared" si="694"/>
        <v>112.46265000000001</v>
      </c>
      <c r="O134" s="24">
        <f t="shared" si="694"/>
        <v>112.46265000000001</v>
      </c>
      <c r="P134" s="24">
        <f t="shared" si="694"/>
        <v>0</v>
      </c>
      <c r="Q134" s="24">
        <f t="shared" si="695"/>
        <v>3.54</v>
      </c>
      <c r="R134" s="24">
        <v>33.85</v>
      </c>
      <c r="S134" s="24">
        <f>Q134*R134*0.5</f>
        <v>59.914500000000004</v>
      </c>
      <c r="T134" s="24">
        <f>S134-U134</f>
        <v>59.914500000000004</v>
      </c>
      <c r="U134" s="24"/>
      <c r="V134" s="24">
        <f t="shared" si="696"/>
        <v>3.27</v>
      </c>
      <c r="W134" s="24">
        <v>35.200000000000003</v>
      </c>
      <c r="X134" s="24">
        <f>V134*W134*0.5</f>
        <v>57.552000000000007</v>
      </c>
      <c r="Y134" s="24">
        <f>X134-Z134</f>
        <v>57.552000000000007</v>
      </c>
      <c r="Z134" s="24"/>
      <c r="AA134" s="24">
        <f t="shared" si="697"/>
        <v>6.8100000000000005</v>
      </c>
      <c r="AB134" s="24">
        <f t="shared" si="698"/>
        <v>117.46650000000001</v>
      </c>
      <c r="AC134" s="24">
        <f t="shared" si="698"/>
        <v>117.46650000000001</v>
      </c>
      <c r="AD134" s="24">
        <f t="shared" si="698"/>
        <v>0</v>
      </c>
      <c r="AE134" s="24">
        <f t="shared" si="699"/>
        <v>3.54</v>
      </c>
      <c r="AF134" s="24">
        <v>35.200000000000003</v>
      </c>
      <c r="AG134" s="24">
        <f>AE134*AF134*0.5</f>
        <v>62.304000000000009</v>
      </c>
      <c r="AH134" s="24">
        <f>AG134-AI134</f>
        <v>62.304000000000009</v>
      </c>
      <c r="AI134" s="24"/>
      <c r="AJ134" s="24">
        <f t="shared" si="700"/>
        <v>3.27</v>
      </c>
      <c r="AK134" s="24">
        <v>36.61</v>
      </c>
      <c r="AL134" s="24">
        <f>AJ134*AK134*0.5</f>
        <v>59.857349999999997</v>
      </c>
      <c r="AM134" s="24">
        <f>AL134-AN134</f>
        <v>59.857349999999997</v>
      </c>
      <c r="AN134" s="24"/>
      <c r="AO134" s="24">
        <f t="shared" si="701"/>
        <v>6.8100000000000005</v>
      </c>
      <c r="AP134" s="24">
        <f t="shared" si="702"/>
        <v>122.16135</v>
      </c>
      <c r="AQ134" s="24">
        <f t="shared" si="703"/>
        <v>122.16135</v>
      </c>
      <c r="AR134" s="24">
        <f t="shared" si="704"/>
        <v>0</v>
      </c>
    </row>
    <row r="135" spans="1:44" ht="47.25" hidden="1" x14ac:dyDescent="0.25">
      <c r="A135" s="17"/>
      <c r="B135" s="3" t="s">
        <v>161</v>
      </c>
      <c r="C135" s="24">
        <v>3.54</v>
      </c>
      <c r="D135" s="24">
        <v>32.270000000000003</v>
      </c>
      <c r="E135" s="24">
        <f>C135*D135*2</f>
        <v>228.47160000000002</v>
      </c>
      <c r="F135" s="24">
        <f>E135-G135</f>
        <v>228.47160000000002</v>
      </c>
      <c r="G135" s="24"/>
      <c r="H135" s="24">
        <v>3.27</v>
      </c>
      <c r="I135" s="24">
        <v>33.85</v>
      </c>
      <c r="J135" s="24">
        <f>H135*I135*2</f>
        <v>221.37900000000002</v>
      </c>
      <c r="K135" s="24">
        <f>J135-L135</f>
        <v>221.37900000000002</v>
      </c>
      <c r="L135" s="24"/>
      <c r="M135" s="24">
        <f t="shared" si="693"/>
        <v>6.8100000000000005</v>
      </c>
      <c r="N135" s="24">
        <f t="shared" si="694"/>
        <v>449.85060000000004</v>
      </c>
      <c r="O135" s="24">
        <f t="shared" si="694"/>
        <v>449.85060000000004</v>
      </c>
      <c r="P135" s="24">
        <f t="shared" si="694"/>
        <v>0</v>
      </c>
      <c r="Q135" s="24">
        <f t="shared" si="695"/>
        <v>3.54</v>
      </c>
      <c r="R135" s="24">
        <v>33.85</v>
      </c>
      <c r="S135" s="24">
        <f>Q135*R135*2</f>
        <v>239.65800000000002</v>
      </c>
      <c r="T135" s="24">
        <f>S135-U135</f>
        <v>239.65800000000002</v>
      </c>
      <c r="U135" s="24"/>
      <c r="V135" s="24">
        <f t="shared" si="696"/>
        <v>3.27</v>
      </c>
      <c r="W135" s="24">
        <v>35.200000000000003</v>
      </c>
      <c r="X135" s="24">
        <f>V135*W135*2</f>
        <v>230.20800000000003</v>
      </c>
      <c r="Y135" s="24">
        <f>X135-Z135</f>
        <v>230.20800000000003</v>
      </c>
      <c r="Z135" s="24"/>
      <c r="AA135" s="24">
        <f t="shared" si="697"/>
        <v>6.8100000000000005</v>
      </c>
      <c r="AB135" s="24">
        <f t="shared" si="698"/>
        <v>469.86600000000004</v>
      </c>
      <c r="AC135" s="24">
        <f t="shared" si="698"/>
        <v>469.86600000000004</v>
      </c>
      <c r="AD135" s="24">
        <f t="shared" si="698"/>
        <v>0</v>
      </c>
      <c r="AE135" s="24">
        <f t="shared" si="699"/>
        <v>3.54</v>
      </c>
      <c r="AF135" s="24">
        <v>35.200000000000003</v>
      </c>
      <c r="AG135" s="24">
        <f>AE135*AF135*2</f>
        <v>249.21600000000004</v>
      </c>
      <c r="AH135" s="24">
        <f>AG135-AI135</f>
        <v>249.21600000000004</v>
      </c>
      <c r="AI135" s="24"/>
      <c r="AJ135" s="24">
        <f t="shared" si="700"/>
        <v>3.27</v>
      </c>
      <c r="AK135" s="24">
        <v>36.61</v>
      </c>
      <c r="AL135" s="24">
        <f>AJ135*AK135*2</f>
        <v>239.42939999999999</v>
      </c>
      <c r="AM135" s="24">
        <f>AL135-AN135</f>
        <v>239.42939999999999</v>
      </c>
      <c r="AN135" s="24"/>
      <c r="AO135" s="24">
        <f t="shared" si="701"/>
        <v>6.8100000000000005</v>
      </c>
      <c r="AP135" s="24">
        <f t="shared" si="702"/>
        <v>488.6454</v>
      </c>
      <c r="AQ135" s="24">
        <f t="shared" si="703"/>
        <v>488.6454</v>
      </c>
      <c r="AR135" s="24">
        <f t="shared" si="704"/>
        <v>0</v>
      </c>
    </row>
    <row r="136" spans="1:44" s="15" customFormat="1" ht="31.5" hidden="1" x14ac:dyDescent="0.25">
      <c r="A136" s="22" t="s">
        <v>92</v>
      </c>
      <c r="B136" s="10" t="s">
        <v>36</v>
      </c>
      <c r="C136" s="8"/>
      <c r="D136" s="8"/>
      <c r="E136" s="8">
        <f t="shared" ref="E136" si="705">E137+E138+E139+E140</f>
        <v>436.88575000000003</v>
      </c>
      <c r="F136" s="8">
        <f t="shared" ref="F136" si="706">F137+F138+F139+F140</f>
        <v>436.88575000000003</v>
      </c>
      <c r="G136" s="8">
        <f t="shared" ref="G136" si="707">G137+G138+G139+G140</f>
        <v>0</v>
      </c>
      <c r="H136" s="8"/>
      <c r="I136" s="8"/>
      <c r="J136" s="8">
        <f t="shared" ref="J136" si="708">J137+J138+J139+J140</f>
        <v>595.58775000000003</v>
      </c>
      <c r="K136" s="8">
        <f t="shared" ref="K136" si="709">K137+K138+K139+K140</f>
        <v>595.58775000000003</v>
      </c>
      <c r="L136" s="8">
        <f t="shared" ref="L136" si="710">L137+L138+L139+L140</f>
        <v>0</v>
      </c>
      <c r="M136" s="8"/>
      <c r="N136" s="8">
        <f t="shared" ref="N136" si="711">N137+N138+N139+N140</f>
        <v>1032.4735000000001</v>
      </c>
      <c r="O136" s="8">
        <f t="shared" ref="O136" si="712">O137+O138+O139+O140</f>
        <v>1032.4735000000001</v>
      </c>
      <c r="P136" s="8">
        <f t="shared" ref="P136" si="713">P137+P138+P139+P140</f>
        <v>0</v>
      </c>
      <c r="Q136" s="8"/>
      <c r="R136" s="8"/>
      <c r="S136" s="8">
        <f t="shared" ref="S136" si="714">S137+S138+S139+S140</f>
        <v>458.26724999999999</v>
      </c>
      <c r="T136" s="8">
        <f t="shared" ref="T136" si="715">T137+T138+T139+T140</f>
        <v>458.26724999999999</v>
      </c>
      <c r="U136" s="8">
        <f t="shared" ref="U136" si="716">U137+U138+U139+U140</f>
        <v>0</v>
      </c>
      <c r="V136" s="8"/>
      <c r="W136" s="8"/>
      <c r="X136" s="8">
        <f t="shared" ref="X136" si="717">X137+X138+X139+X140</f>
        <v>619.36650000000009</v>
      </c>
      <c r="Y136" s="8">
        <f t="shared" ref="Y136" si="718">Y137+Y138+Y139+Y140</f>
        <v>619.36650000000009</v>
      </c>
      <c r="Z136" s="8">
        <f t="shared" ref="Z136" si="719">Z137+Z138+Z139+Z140</f>
        <v>0</v>
      </c>
      <c r="AA136" s="8"/>
      <c r="AB136" s="8">
        <f t="shared" ref="AB136" si="720">AB137+AB138+AB139+AB140</f>
        <v>1077.6337500000002</v>
      </c>
      <c r="AC136" s="8">
        <f t="shared" ref="AC136" si="721">AC137+AC138+AC139+AC140</f>
        <v>1077.6337500000002</v>
      </c>
      <c r="AD136" s="8">
        <f t="shared" ref="AD136" si="722">AD137+AD138+AD139+AD140</f>
        <v>0</v>
      </c>
      <c r="AE136" s="8"/>
      <c r="AF136" s="8"/>
      <c r="AG136" s="8">
        <f t="shared" ref="AG136:AI136" si="723">AG137+AG138+AG139+AG140</f>
        <v>476.56350000000009</v>
      </c>
      <c r="AH136" s="8">
        <f t="shared" si="723"/>
        <v>476.56350000000009</v>
      </c>
      <c r="AI136" s="8">
        <f t="shared" si="723"/>
        <v>0</v>
      </c>
      <c r="AJ136" s="8"/>
      <c r="AK136" s="8"/>
      <c r="AL136" s="8">
        <f t="shared" ref="AL136:AN136" si="724">AL137+AL138+AL139+AL140</f>
        <v>644.15234999999996</v>
      </c>
      <c r="AM136" s="8">
        <f t="shared" si="724"/>
        <v>644.15234999999996</v>
      </c>
      <c r="AN136" s="8">
        <f t="shared" si="724"/>
        <v>0</v>
      </c>
      <c r="AO136" s="8"/>
      <c r="AP136" s="8">
        <f t="shared" ref="AP136:AR136" si="725">AP137+AP138+AP139+AP140</f>
        <v>1120.71585</v>
      </c>
      <c r="AQ136" s="8">
        <f t="shared" si="725"/>
        <v>1120.71585</v>
      </c>
      <c r="AR136" s="8">
        <f t="shared" si="725"/>
        <v>0</v>
      </c>
    </row>
    <row r="137" spans="1:44" hidden="1" x14ac:dyDescent="0.25">
      <c r="A137" s="17"/>
      <c r="B137" s="3" t="s">
        <v>23</v>
      </c>
      <c r="C137" s="24">
        <v>2.87</v>
      </c>
      <c r="D137" s="24">
        <v>39.28</v>
      </c>
      <c r="E137" s="24">
        <f>C137*D137</f>
        <v>112.73360000000001</v>
      </c>
      <c r="F137" s="24">
        <f>E137-G137</f>
        <v>112.73360000000001</v>
      </c>
      <c r="G137" s="24"/>
      <c r="H137" s="24">
        <v>3.73</v>
      </c>
      <c r="I137" s="24">
        <v>41.2</v>
      </c>
      <c r="J137" s="24">
        <f>H137*I137</f>
        <v>153.67600000000002</v>
      </c>
      <c r="K137" s="24">
        <f>J137-L137</f>
        <v>153.67600000000002</v>
      </c>
      <c r="L137" s="24"/>
      <c r="M137" s="24">
        <f t="shared" ref="M137:M140" si="726">C137+H137</f>
        <v>6.6</v>
      </c>
      <c r="N137" s="24">
        <f t="shared" ref="N137:P140" si="727">E137+J137</f>
        <v>266.40960000000001</v>
      </c>
      <c r="O137" s="24">
        <f t="shared" si="727"/>
        <v>266.40960000000001</v>
      </c>
      <c r="P137" s="24">
        <f t="shared" si="727"/>
        <v>0</v>
      </c>
      <c r="Q137" s="24">
        <f t="shared" ref="Q137:Q140" si="728">C137</f>
        <v>2.87</v>
      </c>
      <c r="R137" s="24">
        <v>41.2</v>
      </c>
      <c r="S137" s="24">
        <f>Q137*R137</f>
        <v>118.24400000000001</v>
      </c>
      <c r="T137" s="24">
        <f>S137-U137</f>
        <v>118.24400000000001</v>
      </c>
      <c r="U137" s="24"/>
      <c r="V137" s="24">
        <f t="shared" ref="V137:V140" si="729">H137</f>
        <v>3.73</v>
      </c>
      <c r="W137" s="24">
        <v>42.85</v>
      </c>
      <c r="X137" s="24">
        <f>V137*W137</f>
        <v>159.8305</v>
      </c>
      <c r="Y137" s="24">
        <f>X137-Z137</f>
        <v>159.8305</v>
      </c>
      <c r="Z137" s="24"/>
      <c r="AA137" s="24">
        <f t="shared" ref="AA137:AA140" si="730">Q137+V137</f>
        <v>6.6</v>
      </c>
      <c r="AB137" s="24">
        <f t="shared" ref="AB137:AD140" si="731">S137+X137</f>
        <v>278.0745</v>
      </c>
      <c r="AC137" s="24">
        <f t="shared" si="731"/>
        <v>278.0745</v>
      </c>
      <c r="AD137" s="24">
        <f t="shared" si="731"/>
        <v>0</v>
      </c>
      <c r="AE137" s="24">
        <f t="shared" ref="AE137:AE140" si="732">C137</f>
        <v>2.87</v>
      </c>
      <c r="AF137" s="24">
        <v>42.85</v>
      </c>
      <c r="AG137" s="24">
        <f>AE137*AF137</f>
        <v>122.9795</v>
      </c>
      <c r="AH137" s="24">
        <f>AG137-AI137</f>
        <v>122.9795</v>
      </c>
      <c r="AI137" s="24"/>
      <c r="AJ137" s="24">
        <f t="shared" ref="AJ137:AJ191" si="733">H137</f>
        <v>3.73</v>
      </c>
      <c r="AK137" s="24">
        <v>44.56</v>
      </c>
      <c r="AL137" s="24">
        <f>AJ137*AK137</f>
        <v>166.2088</v>
      </c>
      <c r="AM137" s="24">
        <f>AL137-AN137</f>
        <v>166.2088</v>
      </c>
      <c r="AN137" s="24"/>
      <c r="AO137" s="24">
        <f t="shared" ref="AO137:AO140" si="734">AE137+AJ137</f>
        <v>6.6</v>
      </c>
      <c r="AP137" s="24">
        <f t="shared" ref="AP137:AP140" si="735">AG137+AL137</f>
        <v>289.18830000000003</v>
      </c>
      <c r="AQ137" s="24">
        <f t="shared" ref="AQ137:AQ140" si="736">AH137+AM137</f>
        <v>289.18830000000003</v>
      </c>
      <c r="AR137" s="24">
        <f t="shared" ref="AR137:AR140" si="737">AI137+AN137</f>
        <v>0</v>
      </c>
    </row>
    <row r="138" spans="1:44" hidden="1" x14ac:dyDescent="0.25">
      <c r="A138" s="17"/>
      <c r="B138" s="3" t="s">
        <v>25</v>
      </c>
      <c r="C138" s="24">
        <v>2.87</v>
      </c>
      <c r="D138" s="24">
        <v>32.270000000000003</v>
      </c>
      <c r="E138" s="24">
        <f>C138*D138</f>
        <v>92.614900000000006</v>
      </c>
      <c r="F138" s="24">
        <f>E138-G138</f>
        <v>92.614900000000006</v>
      </c>
      <c r="G138" s="24"/>
      <c r="H138" s="24">
        <v>3.73</v>
      </c>
      <c r="I138" s="24">
        <v>33.85</v>
      </c>
      <c r="J138" s="24">
        <f>H138*I138</f>
        <v>126.26050000000001</v>
      </c>
      <c r="K138" s="24">
        <f>J138-L138</f>
        <v>126.26050000000001</v>
      </c>
      <c r="L138" s="24"/>
      <c r="M138" s="24">
        <f t="shared" si="726"/>
        <v>6.6</v>
      </c>
      <c r="N138" s="24">
        <f t="shared" si="727"/>
        <v>218.87540000000001</v>
      </c>
      <c r="O138" s="24">
        <f t="shared" si="727"/>
        <v>218.87540000000001</v>
      </c>
      <c r="P138" s="24">
        <f t="shared" si="727"/>
        <v>0</v>
      </c>
      <c r="Q138" s="24">
        <f t="shared" si="728"/>
        <v>2.87</v>
      </c>
      <c r="R138" s="24">
        <v>33.85</v>
      </c>
      <c r="S138" s="24">
        <f>Q138*R138</f>
        <v>97.149500000000003</v>
      </c>
      <c r="T138" s="24">
        <f>S138-U138</f>
        <v>97.149500000000003</v>
      </c>
      <c r="U138" s="24"/>
      <c r="V138" s="24">
        <f t="shared" si="729"/>
        <v>3.73</v>
      </c>
      <c r="W138" s="24">
        <v>35.200000000000003</v>
      </c>
      <c r="X138" s="24">
        <f>V138*W138</f>
        <v>131.29600000000002</v>
      </c>
      <c r="Y138" s="24">
        <f>X138-Z138</f>
        <v>131.29600000000002</v>
      </c>
      <c r="Z138" s="24"/>
      <c r="AA138" s="24">
        <f t="shared" si="730"/>
        <v>6.6</v>
      </c>
      <c r="AB138" s="24">
        <f t="shared" si="731"/>
        <v>228.44550000000004</v>
      </c>
      <c r="AC138" s="24">
        <f t="shared" si="731"/>
        <v>228.44550000000004</v>
      </c>
      <c r="AD138" s="24">
        <f t="shared" si="731"/>
        <v>0</v>
      </c>
      <c r="AE138" s="24">
        <f t="shared" si="732"/>
        <v>2.87</v>
      </c>
      <c r="AF138" s="24">
        <v>35.200000000000003</v>
      </c>
      <c r="AG138" s="24">
        <f>AE138*AF138</f>
        <v>101.02400000000002</v>
      </c>
      <c r="AH138" s="24">
        <f>AG138-AI138</f>
        <v>101.02400000000002</v>
      </c>
      <c r="AI138" s="24"/>
      <c r="AJ138" s="24">
        <f t="shared" si="733"/>
        <v>3.73</v>
      </c>
      <c r="AK138" s="24">
        <v>36.61</v>
      </c>
      <c r="AL138" s="24">
        <f>AJ138*AK138</f>
        <v>136.55529999999999</v>
      </c>
      <c r="AM138" s="24">
        <f>AL138-AN138</f>
        <v>136.55529999999999</v>
      </c>
      <c r="AN138" s="24"/>
      <c r="AO138" s="24">
        <f t="shared" si="734"/>
        <v>6.6</v>
      </c>
      <c r="AP138" s="24">
        <f t="shared" si="735"/>
        <v>237.57929999999999</v>
      </c>
      <c r="AQ138" s="24">
        <f t="shared" si="736"/>
        <v>237.57929999999999</v>
      </c>
      <c r="AR138" s="24">
        <f t="shared" si="737"/>
        <v>0</v>
      </c>
    </row>
    <row r="139" spans="1:44" ht="31.5" hidden="1" x14ac:dyDescent="0.25">
      <c r="A139" s="17"/>
      <c r="B139" s="3" t="s">
        <v>156</v>
      </c>
      <c r="C139" s="24">
        <v>2.87</v>
      </c>
      <c r="D139" s="24">
        <v>32.270000000000003</v>
      </c>
      <c r="E139" s="24">
        <f>C139*D139*0.5</f>
        <v>46.307450000000003</v>
      </c>
      <c r="F139" s="24">
        <f>E139-G139</f>
        <v>46.307450000000003</v>
      </c>
      <c r="G139" s="24"/>
      <c r="H139" s="24">
        <v>3.73</v>
      </c>
      <c r="I139" s="24">
        <v>33.85</v>
      </c>
      <c r="J139" s="24">
        <f>H139*I139*0.5</f>
        <v>63.130250000000004</v>
      </c>
      <c r="K139" s="24">
        <f>J139-L139</f>
        <v>63.130250000000004</v>
      </c>
      <c r="L139" s="24"/>
      <c r="M139" s="24">
        <f t="shared" si="726"/>
        <v>6.6</v>
      </c>
      <c r="N139" s="24">
        <f t="shared" si="727"/>
        <v>109.43770000000001</v>
      </c>
      <c r="O139" s="24">
        <f t="shared" si="727"/>
        <v>109.43770000000001</v>
      </c>
      <c r="P139" s="24">
        <f t="shared" si="727"/>
        <v>0</v>
      </c>
      <c r="Q139" s="24">
        <f t="shared" si="728"/>
        <v>2.87</v>
      </c>
      <c r="R139" s="24">
        <v>33.85</v>
      </c>
      <c r="S139" s="24">
        <f>Q139*R139*0.5</f>
        <v>48.574750000000002</v>
      </c>
      <c r="T139" s="24">
        <f>S139-U139</f>
        <v>48.574750000000002</v>
      </c>
      <c r="U139" s="24"/>
      <c r="V139" s="24">
        <f t="shared" si="729"/>
        <v>3.73</v>
      </c>
      <c r="W139" s="24">
        <v>35.200000000000003</v>
      </c>
      <c r="X139" s="24">
        <f>V139*W139*0.5</f>
        <v>65.64800000000001</v>
      </c>
      <c r="Y139" s="24">
        <f>X139-Z139</f>
        <v>65.64800000000001</v>
      </c>
      <c r="Z139" s="24"/>
      <c r="AA139" s="24">
        <f t="shared" si="730"/>
        <v>6.6</v>
      </c>
      <c r="AB139" s="24">
        <f t="shared" si="731"/>
        <v>114.22275000000002</v>
      </c>
      <c r="AC139" s="24">
        <f t="shared" si="731"/>
        <v>114.22275000000002</v>
      </c>
      <c r="AD139" s="24">
        <f t="shared" si="731"/>
        <v>0</v>
      </c>
      <c r="AE139" s="24">
        <f t="shared" si="732"/>
        <v>2.87</v>
      </c>
      <c r="AF139" s="24">
        <v>35.200000000000003</v>
      </c>
      <c r="AG139" s="24">
        <f>AE139*AF139*0.5</f>
        <v>50.512000000000008</v>
      </c>
      <c r="AH139" s="24">
        <f>AG139-AI139</f>
        <v>50.512000000000008</v>
      </c>
      <c r="AI139" s="24"/>
      <c r="AJ139" s="24">
        <f t="shared" si="733"/>
        <v>3.73</v>
      </c>
      <c r="AK139" s="24">
        <v>36.61</v>
      </c>
      <c r="AL139" s="24">
        <f>AJ139*AK139*0.5</f>
        <v>68.277649999999994</v>
      </c>
      <c r="AM139" s="24">
        <f>AL139-AN139</f>
        <v>68.277649999999994</v>
      </c>
      <c r="AN139" s="24"/>
      <c r="AO139" s="24">
        <f t="shared" si="734"/>
        <v>6.6</v>
      </c>
      <c r="AP139" s="24">
        <f t="shared" si="735"/>
        <v>118.78964999999999</v>
      </c>
      <c r="AQ139" s="24">
        <f t="shared" si="736"/>
        <v>118.78964999999999</v>
      </c>
      <c r="AR139" s="24">
        <f t="shared" si="737"/>
        <v>0</v>
      </c>
    </row>
    <row r="140" spans="1:44" ht="47.25" hidden="1" x14ac:dyDescent="0.25">
      <c r="A140" s="17"/>
      <c r="B140" s="3" t="s">
        <v>161</v>
      </c>
      <c r="C140" s="24">
        <v>2.87</v>
      </c>
      <c r="D140" s="24">
        <v>32.270000000000003</v>
      </c>
      <c r="E140" s="24">
        <f>C140*D140*2</f>
        <v>185.22980000000001</v>
      </c>
      <c r="F140" s="24">
        <f>E140-G140</f>
        <v>185.22980000000001</v>
      </c>
      <c r="G140" s="24"/>
      <c r="H140" s="24">
        <v>3.73</v>
      </c>
      <c r="I140" s="24">
        <v>33.85</v>
      </c>
      <c r="J140" s="24">
        <f>H140*I140*2</f>
        <v>252.52100000000002</v>
      </c>
      <c r="K140" s="24">
        <f>J140-L140</f>
        <v>252.52100000000002</v>
      </c>
      <c r="L140" s="24"/>
      <c r="M140" s="24">
        <f t="shared" si="726"/>
        <v>6.6</v>
      </c>
      <c r="N140" s="24">
        <f t="shared" si="727"/>
        <v>437.75080000000003</v>
      </c>
      <c r="O140" s="24">
        <f t="shared" si="727"/>
        <v>437.75080000000003</v>
      </c>
      <c r="P140" s="24">
        <f t="shared" si="727"/>
        <v>0</v>
      </c>
      <c r="Q140" s="24">
        <f t="shared" si="728"/>
        <v>2.87</v>
      </c>
      <c r="R140" s="24">
        <v>33.85</v>
      </c>
      <c r="S140" s="24">
        <f>Q140*R140*2</f>
        <v>194.29900000000001</v>
      </c>
      <c r="T140" s="24">
        <f>S140-U140</f>
        <v>194.29900000000001</v>
      </c>
      <c r="U140" s="24"/>
      <c r="V140" s="24">
        <f t="shared" si="729"/>
        <v>3.73</v>
      </c>
      <c r="W140" s="24">
        <v>35.200000000000003</v>
      </c>
      <c r="X140" s="24">
        <f>V140*W140*2</f>
        <v>262.59200000000004</v>
      </c>
      <c r="Y140" s="24">
        <f>X140-Z140</f>
        <v>262.59200000000004</v>
      </c>
      <c r="Z140" s="24"/>
      <c r="AA140" s="24">
        <f t="shared" si="730"/>
        <v>6.6</v>
      </c>
      <c r="AB140" s="24">
        <f t="shared" si="731"/>
        <v>456.89100000000008</v>
      </c>
      <c r="AC140" s="24">
        <f t="shared" si="731"/>
        <v>456.89100000000008</v>
      </c>
      <c r="AD140" s="24">
        <f t="shared" si="731"/>
        <v>0</v>
      </c>
      <c r="AE140" s="24">
        <f t="shared" si="732"/>
        <v>2.87</v>
      </c>
      <c r="AF140" s="24">
        <v>35.200000000000003</v>
      </c>
      <c r="AG140" s="24">
        <f>AE140*AF140*2</f>
        <v>202.04800000000003</v>
      </c>
      <c r="AH140" s="24">
        <f>AG140-AI140</f>
        <v>202.04800000000003</v>
      </c>
      <c r="AI140" s="24"/>
      <c r="AJ140" s="24">
        <f t="shared" si="733"/>
        <v>3.73</v>
      </c>
      <c r="AK140" s="24">
        <v>36.61</v>
      </c>
      <c r="AL140" s="24">
        <f>AJ140*AK140*2</f>
        <v>273.11059999999998</v>
      </c>
      <c r="AM140" s="24">
        <f>AL140-AN140</f>
        <v>273.11059999999998</v>
      </c>
      <c r="AN140" s="24"/>
      <c r="AO140" s="24">
        <f t="shared" si="734"/>
        <v>6.6</v>
      </c>
      <c r="AP140" s="24">
        <f t="shared" si="735"/>
        <v>475.15859999999998</v>
      </c>
      <c r="AQ140" s="24">
        <f t="shared" si="736"/>
        <v>475.15859999999998</v>
      </c>
      <c r="AR140" s="24">
        <f t="shared" si="737"/>
        <v>0</v>
      </c>
    </row>
    <row r="141" spans="1:44" s="15" customFormat="1" ht="31.5" hidden="1" x14ac:dyDescent="0.25">
      <c r="A141" s="22" t="s">
        <v>93</v>
      </c>
      <c r="B141" s="10" t="s">
        <v>37</v>
      </c>
      <c r="C141" s="8"/>
      <c r="D141" s="8"/>
      <c r="E141" s="8">
        <f t="shared" ref="E141" si="738">E142+E143+E144+E145</f>
        <v>324.23924999999997</v>
      </c>
      <c r="F141" s="8">
        <f t="shared" ref="F141" si="739">F142+F143+F144+F145</f>
        <v>324.23924999999997</v>
      </c>
      <c r="G141" s="8">
        <f t="shared" ref="G141" si="740">G142+G143+G144+G145</f>
        <v>0</v>
      </c>
      <c r="H141" s="8"/>
      <c r="I141" s="8"/>
      <c r="J141" s="8">
        <f t="shared" ref="J141" si="741">J142+J143+J144+J145</f>
        <v>368.84924999999998</v>
      </c>
      <c r="K141" s="8">
        <f t="shared" ref="K141" si="742">K142+K143+K144+K145</f>
        <v>368.84924999999998</v>
      </c>
      <c r="L141" s="8">
        <f t="shared" ref="L141" si="743">L142+L143+L144+L145</f>
        <v>0</v>
      </c>
      <c r="M141" s="8"/>
      <c r="N141" s="8">
        <f t="shared" ref="N141" si="744">N142+N143+N144+N145</f>
        <v>693.08850000000007</v>
      </c>
      <c r="O141" s="8">
        <f t="shared" ref="O141" si="745">O142+O143+O144+O145</f>
        <v>693.08850000000007</v>
      </c>
      <c r="P141" s="8">
        <f t="shared" ref="P141" si="746">P142+P143+P144+P145</f>
        <v>0</v>
      </c>
      <c r="Q141" s="8"/>
      <c r="R141" s="8"/>
      <c r="S141" s="8">
        <f t="shared" ref="S141" si="747">S142+S143+S144+S145</f>
        <v>340.10775000000001</v>
      </c>
      <c r="T141" s="8">
        <f t="shared" ref="T141" si="748">T142+T143+T144+T145</f>
        <v>340.10775000000001</v>
      </c>
      <c r="U141" s="8">
        <f t="shared" ref="U141" si="749">U142+U143+U144+U145</f>
        <v>0</v>
      </c>
      <c r="V141" s="8"/>
      <c r="W141" s="8"/>
      <c r="X141" s="8">
        <f t="shared" ref="X141" si="750">X142+X143+X144+X145</f>
        <v>383.57550000000003</v>
      </c>
      <c r="Y141" s="8">
        <f t="shared" ref="Y141" si="751">Y142+Y143+Y144+Y145</f>
        <v>383.57550000000003</v>
      </c>
      <c r="Z141" s="8">
        <f t="shared" ref="Z141" si="752">Z142+Z143+Z144+Z145</f>
        <v>0</v>
      </c>
      <c r="AA141" s="8"/>
      <c r="AB141" s="8">
        <f t="shared" ref="AB141" si="753">AB142+AB143+AB144+AB145</f>
        <v>723.68325000000004</v>
      </c>
      <c r="AC141" s="8">
        <f t="shared" ref="AC141" si="754">AC142+AC143+AC144+AC145</f>
        <v>723.68325000000004</v>
      </c>
      <c r="AD141" s="8">
        <f t="shared" ref="AD141" si="755">AD142+AD143+AD144+AD145</f>
        <v>0</v>
      </c>
      <c r="AE141" s="8"/>
      <c r="AF141" s="8"/>
      <c r="AG141" s="8">
        <f t="shared" ref="AG141:AI141" si="756">AG142+AG143+AG144+AG145</f>
        <v>353.68650000000002</v>
      </c>
      <c r="AH141" s="8">
        <f t="shared" si="756"/>
        <v>353.68650000000002</v>
      </c>
      <c r="AI141" s="8">
        <f t="shared" si="756"/>
        <v>0</v>
      </c>
      <c r="AJ141" s="8"/>
      <c r="AK141" s="8"/>
      <c r="AL141" s="8">
        <f t="shared" ref="AL141:AN141" si="757">AL142+AL143+AL144+AL145</f>
        <v>398.92545000000001</v>
      </c>
      <c r="AM141" s="8">
        <f t="shared" si="757"/>
        <v>398.92545000000001</v>
      </c>
      <c r="AN141" s="8">
        <f t="shared" si="757"/>
        <v>0</v>
      </c>
      <c r="AO141" s="8"/>
      <c r="AP141" s="8">
        <f t="shared" ref="AP141:AR141" si="758">AP142+AP143+AP144+AP145</f>
        <v>752.61194999999998</v>
      </c>
      <c r="AQ141" s="8">
        <f t="shared" si="758"/>
        <v>752.61194999999998</v>
      </c>
      <c r="AR141" s="8">
        <f t="shared" si="758"/>
        <v>0</v>
      </c>
    </row>
    <row r="142" spans="1:44" hidden="1" x14ac:dyDescent="0.25">
      <c r="A142" s="17"/>
      <c r="B142" s="3" t="s">
        <v>23</v>
      </c>
      <c r="C142" s="24">
        <v>2.13</v>
      </c>
      <c r="D142" s="24">
        <v>39.28</v>
      </c>
      <c r="E142" s="24">
        <f>C142*D142</f>
        <v>83.666399999999996</v>
      </c>
      <c r="F142" s="24">
        <f>E142-G142</f>
        <v>83.666399999999996</v>
      </c>
      <c r="G142" s="24"/>
      <c r="H142" s="24">
        <v>2.31</v>
      </c>
      <c r="I142" s="24">
        <v>41.2</v>
      </c>
      <c r="J142" s="24">
        <f>H142*I142</f>
        <v>95.172000000000011</v>
      </c>
      <c r="K142" s="24">
        <f>J142-L142</f>
        <v>95.172000000000011</v>
      </c>
      <c r="L142" s="24"/>
      <c r="M142" s="24">
        <f t="shared" ref="M142:M145" si="759">C142+H142</f>
        <v>4.4399999999999995</v>
      </c>
      <c r="N142" s="24">
        <f t="shared" ref="N142:P145" si="760">E142+J142</f>
        <v>178.83840000000001</v>
      </c>
      <c r="O142" s="24">
        <f t="shared" si="760"/>
        <v>178.83840000000001</v>
      </c>
      <c r="P142" s="24">
        <f t="shared" si="760"/>
        <v>0</v>
      </c>
      <c r="Q142" s="24">
        <f t="shared" ref="Q142:Q145" si="761">C142</f>
        <v>2.13</v>
      </c>
      <c r="R142" s="24">
        <v>41.2</v>
      </c>
      <c r="S142" s="24">
        <f>Q142*R142</f>
        <v>87.756</v>
      </c>
      <c r="T142" s="24">
        <f>S142-U142</f>
        <v>87.756</v>
      </c>
      <c r="U142" s="24"/>
      <c r="V142" s="24">
        <f t="shared" ref="V142:V145" si="762">H142</f>
        <v>2.31</v>
      </c>
      <c r="W142" s="24">
        <v>42.85</v>
      </c>
      <c r="X142" s="24">
        <f>V142*W142</f>
        <v>98.983500000000006</v>
      </c>
      <c r="Y142" s="24">
        <f>X142-Z142</f>
        <v>98.983500000000006</v>
      </c>
      <c r="Z142" s="24"/>
      <c r="AA142" s="24">
        <f t="shared" ref="AA142:AA145" si="763">Q142+V142</f>
        <v>4.4399999999999995</v>
      </c>
      <c r="AB142" s="24">
        <f t="shared" ref="AB142:AD145" si="764">S142+X142</f>
        <v>186.73950000000002</v>
      </c>
      <c r="AC142" s="24">
        <f t="shared" si="764"/>
        <v>186.73950000000002</v>
      </c>
      <c r="AD142" s="24">
        <f t="shared" si="764"/>
        <v>0</v>
      </c>
      <c r="AE142" s="24">
        <f t="shared" ref="AE142:AE145" si="765">C142</f>
        <v>2.13</v>
      </c>
      <c r="AF142" s="24">
        <v>42.85</v>
      </c>
      <c r="AG142" s="24">
        <f>AE142*AF142</f>
        <v>91.270499999999998</v>
      </c>
      <c r="AH142" s="24">
        <f>AG142-AI142</f>
        <v>91.270499999999998</v>
      </c>
      <c r="AI142" s="24"/>
      <c r="AJ142" s="24">
        <f t="shared" si="733"/>
        <v>2.31</v>
      </c>
      <c r="AK142" s="24">
        <v>44.56</v>
      </c>
      <c r="AL142" s="24">
        <f>AJ142*AK142</f>
        <v>102.93360000000001</v>
      </c>
      <c r="AM142" s="24">
        <f>AL142-AN142</f>
        <v>102.93360000000001</v>
      </c>
      <c r="AN142" s="24"/>
      <c r="AO142" s="24">
        <f t="shared" ref="AO142:AO145" si="766">AE142+AJ142</f>
        <v>4.4399999999999995</v>
      </c>
      <c r="AP142" s="24">
        <f t="shared" ref="AP142:AP145" si="767">AG142+AL142</f>
        <v>194.20410000000001</v>
      </c>
      <c r="AQ142" s="24">
        <f t="shared" ref="AQ142:AQ145" si="768">AH142+AM142</f>
        <v>194.20410000000001</v>
      </c>
      <c r="AR142" s="24">
        <f t="shared" ref="AR142:AR145" si="769">AI142+AN142</f>
        <v>0</v>
      </c>
    </row>
    <row r="143" spans="1:44" hidden="1" x14ac:dyDescent="0.25">
      <c r="A143" s="17"/>
      <c r="B143" s="3" t="s">
        <v>25</v>
      </c>
      <c r="C143" s="24">
        <v>2.13</v>
      </c>
      <c r="D143" s="24">
        <v>32.270000000000003</v>
      </c>
      <c r="E143" s="24">
        <f>C143*D143</f>
        <v>68.735100000000003</v>
      </c>
      <c r="F143" s="24">
        <f>E143-G143</f>
        <v>68.735100000000003</v>
      </c>
      <c r="G143" s="24"/>
      <c r="H143" s="24">
        <v>2.31</v>
      </c>
      <c r="I143" s="24">
        <v>33.85</v>
      </c>
      <c r="J143" s="24">
        <f>H143*I143</f>
        <v>78.1935</v>
      </c>
      <c r="K143" s="24">
        <f>J143-L143</f>
        <v>78.1935</v>
      </c>
      <c r="L143" s="24"/>
      <c r="M143" s="24">
        <f t="shared" si="759"/>
        <v>4.4399999999999995</v>
      </c>
      <c r="N143" s="24">
        <f t="shared" si="760"/>
        <v>146.92860000000002</v>
      </c>
      <c r="O143" s="24">
        <f t="shared" si="760"/>
        <v>146.92860000000002</v>
      </c>
      <c r="P143" s="24">
        <f t="shared" si="760"/>
        <v>0</v>
      </c>
      <c r="Q143" s="24">
        <f t="shared" si="761"/>
        <v>2.13</v>
      </c>
      <c r="R143" s="24">
        <v>33.85</v>
      </c>
      <c r="S143" s="24">
        <f>Q143*R143</f>
        <v>72.100499999999997</v>
      </c>
      <c r="T143" s="24">
        <f>S143-U143</f>
        <v>72.100499999999997</v>
      </c>
      <c r="U143" s="24"/>
      <c r="V143" s="24">
        <f t="shared" si="762"/>
        <v>2.31</v>
      </c>
      <c r="W143" s="24">
        <v>35.200000000000003</v>
      </c>
      <c r="X143" s="24">
        <f>V143*W143</f>
        <v>81.312000000000012</v>
      </c>
      <c r="Y143" s="24">
        <f>X143-Z143</f>
        <v>81.312000000000012</v>
      </c>
      <c r="Z143" s="24"/>
      <c r="AA143" s="24">
        <f t="shared" si="763"/>
        <v>4.4399999999999995</v>
      </c>
      <c r="AB143" s="24">
        <f t="shared" si="764"/>
        <v>153.41250000000002</v>
      </c>
      <c r="AC143" s="24">
        <f t="shared" si="764"/>
        <v>153.41250000000002</v>
      </c>
      <c r="AD143" s="24">
        <f t="shared" si="764"/>
        <v>0</v>
      </c>
      <c r="AE143" s="24">
        <f t="shared" si="765"/>
        <v>2.13</v>
      </c>
      <c r="AF143" s="24">
        <v>35.200000000000003</v>
      </c>
      <c r="AG143" s="24">
        <f>AE143*AF143</f>
        <v>74.975999999999999</v>
      </c>
      <c r="AH143" s="24">
        <f>AG143-AI143</f>
        <v>74.975999999999999</v>
      </c>
      <c r="AI143" s="24"/>
      <c r="AJ143" s="24">
        <f t="shared" si="733"/>
        <v>2.31</v>
      </c>
      <c r="AK143" s="24">
        <v>36.61</v>
      </c>
      <c r="AL143" s="24">
        <f>AJ143*AK143</f>
        <v>84.569100000000006</v>
      </c>
      <c r="AM143" s="24">
        <f>AL143-AN143</f>
        <v>84.569100000000006</v>
      </c>
      <c r="AN143" s="24"/>
      <c r="AO143" s="24">
        <f t="shared" si="766"/>
        <v>4.4399999999999995</v>
      </c>
      <c r="AP143" s="24">
        <f t="shared" si="767"/>
        <v>159.54509999999999</v>
      </c>
      <c r="AQ143" s="24">
        <f t="shared" si="768"/>
        <v>159.54509999999999</v>
      </c>
      <c r="AR143" s="24">
        <f t="shared" si="769"/>
        <v>0</v>
      </c>
    </row>
    <row r="144" spans="1:44" ht="31.5" hidden="1" x14ac:dyDescent="0.25">
      <c r="A144" s="17"/>
      <c r="B144" s="3" t="s">
        <v>156</v>
      </c>
      <c r="C144" s="24">
        <v>2.13</v>
      </c>
      <c r="D144" s="24">
        <v>32.270000000000003</v>
      </c>
      <c r="E144" s="24">
        <f>C144*D144*0.5</f>
        <v>34.367550000000001</v>
      </c>
      <c r="F144" s="24">
        <f>E144-G144</f>
        <v>34.367550000000001</v>
      </c>
      <c r="G144" s="24"/>
      <c r="H144" s="24">
        <v>2.31</v>
      </c>
      <c r="I144" s="24">
        <v>33.85</v>
      </c>
      <c r="J144" s="24">
        <f>H144*I144*0.5</f>
        <v>39.09675</v>
      </c>
      <c r="K144" s="24">
        <f>J144-L144</f>
        <v>39.09675</v>
      </c>
      <c r="L144" s="24"/>
      <c r="M144" s="24">
        <f t="shared" si="759"/>
        <v>4.4399999999999995</v>
      </c>
      <c r="N144" s="24">
        <f t="shared" si="760"/>
        <v>73.464300000000009</v>
      </c>
      <c r="O144" s="24">
        <f t="shared" si="760"/>
        <v>73.464300000000009</v>
      </c>
      <c r="P144" s="24">
        <f t="shared" si="760"/>
        <v>0</v>
      </c>
      <c r="Q144" s="24">
        <f t="shared" si="761"/>
        <v>2.13</v>
      </c>
      <c r="R144" s="24">
        <v>33.85</v>
      </c>
      <c r="S144" s="24">
        <f>Q144*R144*0.5</f>
        <v>36.050249999999998</v>
      </c>
      <c r="T144" s="24">
        <f>S144-U144</f>
        <v>36.050249999999998</v>
      </c>
      <c r="U144" s="24"/>
      <c r="V144" s="24">
        <f t="shared" si="762"/>
        <v>2.31</v>
      </c>
      <c r="W144" s="24">
        <v>35.200000000000003</v>
      </c>
      <c r="X144" s="24">
        <f>V144*W144*0.5</f>
        <v>40.656000000000006</v>
      </c>
      <c r="Y144" s="24">
        <f>X144-Z144</f>
        <v>40.656000000000006</v>
      </c>
      <c r="Z144" s="24"/>
      <c r="AA144" s="24">
        <f t="shared" si="763"/>
        <v>4.4399999999999995</v>
      </c>
      <c r="AB144" s="24">
        <f t="shared" si="764"/>
        <v>76.706250000000011</v>
      </c>
      <c r="AC144" s="24">
        <f t="shared" si="764"/>
        <v>76.706250000000011</v>
      </c>
      <c r="AD144" s="24">
        <f t="shared" si="764"/>
        <v>0</v>
      </c>
      <c r="AE144" s="24">
        <f t="shared" si="765"/>
        <v>2.13</v>
      </c>
      <c r="AF144" s="24">
        <v>35.200000000000003</v>
      </c>
      <c r="AG144" s="24">
        <f>AE144*AF144*0.5</f>
        <v>37.488</v>
      </c>
      <c r="AH144" s="24">
        <f>AG144-AI144</f>
        <v>37.488</v>
      </c>
      <c r="AI144" s="24"/>
      <c r="AJ144" s="24">
        <f t="shared" si="733"/>
        <v>2.31</v>
      </c>
      <c r="AK144" s="24">
        <v>36.61</v>
      </c>
      <c r="AL144" s="24">
        <f>AJ144*AK144*0.5</f>
        <v>42.284550000000003</v>
      </c>
      <c r="AM144" s="24">
        <f>AL144-AN144</f>
        <v>42.284550000000003</v>
      </c>
      <c r="AN144" s="24"/>
      <c r="AO144" s="24">
        <f t="shared" si="766"/>
        <v>4.4399999999999995</v>
      </c>
      <c r="AP144" s="24">
        <f t="shared" si="767"/>
        <v>79.772549999999995</v>
      </c>
      <c r="AQ144" s="24">
        <f t="shared" si="768"/>
        <v>79.772549999999995</v>
      </c>
      <c r="AR144" s="24">
        <f t="shared" si="769"/>
        <v>0</v>
      </c>
    </row>
    <row r="145" spans="1:44" ht="47.25" hidden="1" x14ac:dyDescent="0.25">
      <c r="A145" s="17"/>
      <c r="B145" s="3" t="s">
        <v>161</v>
      </c>
      <c r="C145" s="24">
        <v>2.13</v>
      </c>
      <c r="D145" s="24">
        <v>32.270000000000003</v>
      </c>
      <c r="E145" s="24">
        <f>C145*D145*2</f>
        <v>137.47020000000001</v>
      </c>
      <c r="F145" s="24">
        <f>E145-G145</f>
        <v>137.47020000000001</v>
      </c>
      <c r="G145" s="24"/>
      <c r="H145" s="24">
        <v>2.31</v>
      </c>
      <c r="I145" s="24">
        <v>33.85</v>
      </c>
      <c r="J145" s="24">
        <f>H145*I145*2</f>
        <v>156.387</v>
      </c>
      <c r="K145" s="24">
        <f>J145-L145</f>
        <v>156.387</v>
      </c>
      <c r="L145" s="24"/>
      <c r="M145" s="24">
        <f t="shared" si="759"/>
        <v>4.4399999999999995</v>
      </c>
      <c r="N145" s="24">
        <f t="shared" si="760"/>
        <v>293.85720000000003</v>
      </c>
      <c r="O145" s="24">
        <f t="shared" si="760"/>
        <v>293.85720000000003</v>
      </c>
      <c r="P145" s="24">
        <f t="shared" si="760"/>
        <v>0</v>
      </c>
      <c r="Q145" s="24">
        <f t="shared" si="761"/>
        <v>2.13</v>
      </c>
      <c r="R145" s="24">
        <v>33.85</v>
      </c>
      <c r="S145" s="24">
        <f>Q145*R145*2</f>
        <v>144.20099999999999</v>
      </c>
      <c r="T145" s="24">
        <f>S145-U145</f>
        <v>144.20099999999999</v>
      </c>
      <c r="U145" s="24"/>
      <c r="V145" s="24">
        <f t="shared" si="762"/>
        <v>2.31</v>
      </c>
      <c r="W145" s="24">
        <v>35.200000000000003</v>
      </c>
      <c r="X145" s="24">
        <f>V145*W145*2</f>
        <v>162.62400000000002</v>
      </c>
      <c r="Y145" s="24">
        <f>X145-Z145</f>
        <v>162.62400000000002</v>
      </c>
      <c r="Z145" s="24"/>
      <c r="AA145" s="24">
        <f t="shared" si="763"/>
        <v>4.4399999999999995</v>
      </c>
      <c r="AB145" s="24">
        <f t="shared" si="764"/>
        <v>306.82500000000005</v>
      </c>
      <c r="AC145" s="24">
        <f t="shared" si="764"/>
        <v>306.82500000000005</v>
      </c>
      <c r="AD145" s="24">
        <f t="shared" si="764"/>
        <v>0</v>
      </c>
      <c r="AE145" s="24">
        <f t="shared" si="765"/>
        <v>2.13</v>
      </c>
      <c r="AF145" s="24">
        <v>35.200000000000003</v>
      </c>
      <c r="AG145" s="24">
        <f>AE145*AF145*2</f>
        <v>149.952</v>
      </c>
      <c r="AH145" s="24">
        <f>AG145-AI145</f>
        <v>149.952</v>
      </c>
      <c r="AI145" s="24"/>
      <c r="AJ145" s="24">
        <f t="shared" si="733"/>
        <v>2.31</v>
      </c>
      <c r="AK145" s="24">
        <v>36.61</v>
      </c>
      <c r="AL145" s="24">
        <f>AJ145*AK145*2</f>
        <v>169.13820000000001</v>
      </c>
      <c r="AM145" s="24">
        <f>AL145-AN145</f>
        <v>169.13820000000001</v>
      </c>
      <c r="AN145" s="24"/>
      <c r="AO145" s="24">
        <f t="shared" si="766"/>
        <v>4.4399999999999995</v>
      </c>
      <c r="AP145" s="24">
        <f t="shared" si="767"/>
        <v>319.09019999999998</v>
      </c>
      <c r="AQ145" s="24">
        <f t="shared" si="768"/>
        <v>319.09019999999998</v>
      </c>
      <c r="AR145" s="24">
        <f t="shared" si="769"/>
        <v>0</v>
      </c>
    </row>
    <row r="146" spans="1:44" s="15" customFormat="1" ht="31.5" hidden="1" x14ac:dyDescent="0.25">
      <c r="A146" s="22" t="s">
        <v>94</v>
      </c>
      <c r="B146" s="10" t="s">
        <v>38</v>
      </c>
      <c r="C146" s="8"/>
      <c r="D146" s="8"/>
      <c r="E146" s="8">
        <f t="shared" ref="E146" si="770">E147+E148+E149+E150</f>
        <v>156.79175000000004</v>
      </c>
      <c r="F146" s="8">
        <f t="shared" ref="F146" si="771">F147+F148+F149+F150</f>
        <v>156.79175000000004</v>
      </c>
      <c r="G146" s="8">
        <f t="shared" ref="G146" si="772">G147+G148+G149+G150</f>
        <v>0</v>
      </c>
      <c r="H146" s="8"/>
      <c r="I146" s="8"/>
      <c r="J146" s="8">
        <f t="shared" ref="J146" si="773">J147+J148+J149+J150</f>
        <v>162.86850000000001</v>
      </c>
      <c r="K146" s="8">
        <f t="shared" ref="K146" si="774">K147+K148+K149+K150</f>
        <v>162.86850000000001</v>
      </c>
      <c r="L146" s="8">
        <f t="shared" ref="L146" si="775">L147+L148+L149+L150</f>
        <v>0</v>
      </c>
      <c r="M146" s="8"/>
      <c r="N146" s="8">
        <f t="shared" ref="N146" si="776">N147+N148+N149+N150</f>
        <v>319.66025000000002</v>
      </c>
      <c r="O146" s="8">
        <f t="shared" ref="O146" si="777">O147+O148+O149+O150</f>
        <v>319.66025000000002</v>
      </c>
      <c r="P146" s="8">
        <f t="shared" ref="P146" si="778">P147+P148+P149+P150</f>
        <v>0</v>
      </c>
      <c r="Q146" s="8"/>
      <c r="R146" s="8"/>
      <c r="S146" s="8">
        <f t="shared" ref="S146" si="779">S147+S148+S149+S150</f>
        <v>164.46525000000003</v>
      </c>
      <c r="T146" s="8">
        <f t="shared" ref="T146" si="780">T147+T148+T149+T150</f>
        <v>164.46525000000003</v>
      </c>
      <c r="U146" s="8">
        <f t="shared" ref="U146" si="781">U147+U148+U149+U150</f>
        <v>0</v>
      </c>
      <c r="V146" s="8"/>
      <c r="W146" s="8"/>
      <c r="X146" s="8">
        <f t="shared" ref="X146" si="782">X147+X148+X149+X150</f>
        <v>169.37100000000001</v>
      </c>
      <c r="Y146" s="8">
        <f t="shared" ref="Y146" si="783">Y147+Y148+Y149+Y150</f>
        <v>169.37100000000001</v>
      </c>
      <c r="Z146" s="8">
        <f t="shared" ref="Z146" si="784">Z147+Z148+Z149+Z150</f>
        <v>0</v>
      </c>
      <c r="AA146" s="8"/>
      <c r="AB146" s="8">
        <f t="shared" ref="AB146" si="785">AB147+AB148+AB149+AB150</f>
        <v>333.83625000000006</v>
      </c>
      <c r="AC146" s="8">
        <f t="shared" ref="AC146" si="786">AC147+AC148+AC149+AC150</f>
        <v>333.83625000000006</v>
      </c>
      <c r="AD146" s="8">
        <f t="shared" ref="AD146" si="787">AD147+AD148+AD149+AD150</f>
        <v>0</v>
      </c>
      <c r="AE146" s="8"/>
      <c r="AF146" s="8"/>
      <c r="AG146" s="8">
        <f t="shared" ref="AG146:AI146" si="788">AG147+AG148+AG149+AG150</f>
        <v>171.03150000000002</v>
      </c>
      <c r="AH146" s="8">
        <f t="shared" si="788"/>
        <v>171.03150000000002</v>
      </c>
      <c r="AI146" s="8">
        <f t="shared" si="788"/>
        <v>0</v>
      </c>
      <c r="AJ146" s="8"/>
      <c r="AK146" s="8"/>
      <c r="AL146" s="8">
        <f t="shared" ref="AL146:AN146" si="789">AL147+AL148+AL149+AL150</f>
        <v>176.14889999999997</v>
      </c>
      <c r="AM146" s="8">
        <f t="shared" si="789"/>
        <v>176.14889999999997</v>
      </c>
      <c r="AN146" s="8">
        <f t="shared" si="789"/>
        <v>0</v>
      </c>
      <c r="AO146" s="8"/>
      <c r="AP146" s="8">
        <f t="shared" ref="AP146:AR146" si="790">AP147+AP148+AP149+AP150</f>
        <v>347.18040000000008</v>
      </c>
      <c r="AQ146" s="8">
        <f t="shared" si="790"/>
        <v>347.18040000000008</v>
      </c>
      <c r="AR146" s="8">
        <f t="shared" si="790"/>
        <v>0</v>
      </c>
    </row>
    <row r="147" spans="1:44" hidden="1" x14ac:dyDescent="0.25">
      <c r="A147" s="17"/>
      <c r="B147" s="3" t="s">
        <v>23</v>
      </c>
      <c r="C147" s="24">
        <v>1.03</v>
      </c>
      <c r="D147" s="24">
        <v>39.28</v>
      </c>
      <c r="E147" s="24">
        <f>C147*D147</f>
        <v>40.458400000000005</v>
      </c>
      <c r="F147" s="24">
        <f>E147-G147</f>
        <v>40.458400000000005</v>
      </c>
      <c r="G147" s="24"/>
      <c r="H147" s="24">
        <v>1.02</v>
      </c>
      <c r="I147" s="24">
        <v>41.2</v>
      </c>
      <c r="J147" s="24">
        <f>H147*I147</f>
        <v>42.024000000000001</v>
      </c>
      <c r="K147" s="24">
        <f>J147-L147</f>
        <v>42.024000000000001</v>
      </c>
      <c r="L147" s="24"/>
      <c r="M147" s="24">
        <f t="shared" ref="M147:M150" si="791">C147+H147</f>
        <v>2.0499999999999998</v>
      </c>
      <c r="N147" s="24">
        <f t="shared" ref="N147:P150" si="792">E147+J147</f>
        <v>82.482400000000013</v>
      </c>
      <c r="O147" s="24">
        <f t="shared" si="792"/>
        <v>82.482400000000013</v>
      </c>
      <c r="P147" s="24">
        <f t="shared" si="792"/>
        <v>0</v>
      </c>
      <c r="Q147" s="24">
        <f t="shared" ref="Q147:Q150" si="793">C147</f>
        <v>1.03</v>
      </c>
      <c r="R147" s="24">
        <v>41.2</v>
      </c>
      <c r="S147" s="24">
        <f>Q147*R147</f>
        <v>42.436000000000007</v>
      </c>
      <c r="T147" s="24">
        <f>S147-U147</f>
        <v>42.436000000000007</v>
      </c>
      <c r="U147" s="24"/>
      <c r="V147" s="24">
        <f t="shared" ref="V147:V150" si="794">H147</f>
        <v>1.02</v>
      </c>
      <c r="W147" s="24">
        <v>42.85</v>
      </c>
      <c r="X147" s="24">
        <f>V147*W147</f>
        <v>43.707000000000001</v>
      </c>
      <c r="Y147" s="24">
        <f>X147-Z147</f>
        <v>43.707000000000001</v>
      </c>
      <c r="Z147" s="24"/>
      <c r="AA147" s="24">
        <f t="shared" ref="AA147:AA150" si="795">Q147+V147</f>
        <v>2.0499999999999998</v>
      </c>
      <c r="AB147" s="24">
        <f t="shared" ref="AB147:AD150" si="796">S147+X147</f>
        <v>86.143000000000001</v>
      </c>
      <c r="AC147" s="24">
        <f t="shared" si="796"/>
        <v>86.143000000000001</v>
      </c>
      <c r="AD147" s="24">
        <f t="shared" si="796"/>
        <v>0</v>
      </c>
      <c r="AE147" s="24">
        <f t="shared" ref="AE147:AE150" si="797">C147</f>
        <v>1.03</v>
      </c>
      <c r="AF147" s="24">
        <v>42.85</v>
      </c>
      <c r="AG147" s="24">
        <f>AE147*AF147</f>
        <v>44.1355</v>
      </c>
      <c r="AH147" s="24">
        <f>AG147-AI147</f>
        <v>44.1355</v>
      </c>
      <c r="AI147" s="24"/>
      <c r="AJ147" s="24">
        <f t="shared" si="733"/>
        <v>1.02</v>
      </c>
      <c r="AK147" s="24">
        <v>44.56</v>
      </c>
      <c r="AL147" s="24">
        <f>AJ147*AK147</f>
        <v>45.4512</v>
      </c>
      <c r="AM147" s="24">
        <f>AL147-AN147</f>
        <v>45.4512</v>
      </c>
      <c r="AN147" s="24"/>
      <c r="AO147" s="24">
        <f t="shared" ref="AO147:AO150" si="798">AE147+AJ147</f>
        <v>2.0499999999999998</v>
      </c>
      <c r="AP147" s="24">
        <f t="shared" ref="AP147:AP150" si="799">AG147+AL147</f>
        <v>89.586700000000008</v>
      </c>
      <c r="AQ147" s="24">
        <f t="shared" ref="AQ147:AQ150" si="800">AH147+AM147</f>
        <v>89.586700000000008</v>
      </c>
      <c r="AR147" s="24">
        <f t="shared" ref="AR147:AR150" si="801">AI147+AN147</f>
        <v>0</v>
      </c>
    </row>
    <row r="148" spans="1:44" hidden="1" x14ac:dyDescent="0.25">
      <c r="A148" s="17"/>
      <c r="B148" s="3" t="s">
        <v>25</v>
      </c>
      <c r="C148" s="24">
        <v>1.03</v>
      </c>
      <c r="D148" s="24">
        <v>32.270000000000003</v>
      </c>
      <c r="E148" s="24">
        <f>C148*D148</f>
        <v>33.238100000000003</v>
      </c>
      <c r="F148" s="24">
        <f>E148-G148</f>
        <v>33.238100000000003</v>
      </c>
      <c r="G148" s="24"/>
      <c r="H148" s="24">
        <v>1.02</v>
      </c>
      <c r="I148" s="24">
        <v>33.85</v>
      </c>
      <c r="J148" s="24">
        <f>H148*I148</f>
        <v>34.527000000000001</v>
      </c>
      <c r="K148" s="24">
        <f>J148-L148</f>
        <v>34.527000000000001</v>
      </c>
      <c r="L148" s="24"/>
      <c r="M148" s="24">
        <f t="shared" si="791"/>
        <v>2.0499999999999998</v>
      </c>
      <c r="N148" s="24">
        <f t="shared" si="792"/>
        <v>67.765100000000004</v>
      </c>
      <c r="O148" s="24">
        <f t="shared" si="792"/>
        <v>67.765100000000004</v>
      </c>
      <c r="P148" s="24">
        <f t="shared" si="792"/>
        <v>0</v>
      </c>
      <c r="Q148" s="24">
        <f t="shared" si="793"/>
        <v>1.03</v>
      </c>
      <c r="R148" s="24">
        <v>33.85</v>
      </c>
      <c r="S148" s="24">
        <f>Q148*R148</f>
        <v>34.865500000000004</v>
      </c>
      <c r="T148" s="24">
        <f>S148-U148</f>
        <v>34.865500000000004</v>
      </c>
      <c r="U148" s="24"/>
      <c r="V148" s="24">
        <f t="shared" si="794"/>
        <v>1.02</v>
      </c>
      <c r="W148" s="24">
        <v>35.200000000000003</v>
      </c>
      <c r="X148" s="24">
        <f>V148*W148</f>
        <v>35.904000000000003</v>
      </c>
      <c r="Y148" s="24">
        <f>X148-Z148</f>
        <v>35.904000000000003</v>
      </c>
      <c r="Z148" s="24"/>
      <c r="AA148" s="24">
        <f t="shared" si="795"/>
        <v>2.0499999999999998</v>
      </c>
      <c r="AB148" s="24">
        <f t="shared" si="796"/>
        <v>70.769500000000008</v>
      </c>
      <c r="AC148" s="24">
        <f t="shared" si="796"/>
        <v>70.769500000000008</v>
      </c>
      <c r="AD148" s="24">
        <f t="shared" si="796"/>
        <v>0</v>
      </c>
      <c r="AE148" s="24">
        <f t="shared" si="797"/>
        <v>1.03</v>
      </c>
      <c r="AF148" s="24">
        <v>35.200000000000003</v>
      </c>
      <c r="AG148" s="24">
        <f>AE148*AF148</f>
        <v>36.256000000000007</v>
      </c>
      <c r="AH148" s="24">
        <f>AG148-AI148</f>
        <v>36.256000000000007</v>
      </c>
      <c r="AI148" s="24"/>
      <c r="AJ148" s="24">
        <f t="shared" si="733"/>
        <v>1.02</v>
      </c>
      <c r="AK148" s="24">
        <v>36.61</v>
      </c>
      <c r="AL148" s="24">
        <f>AJ148*AK148</f>
        <v>37.342199999999998</v>
      </c>
      <c r="AM148" s="24">
        <f>AL148-AN148</f>
        <v>37.342199999999998</v>
      </c>
      <c r="AN148" s="24"/>
      <c r="AO148" s="24">
        <f t="shared" si="798"/>
        <v>2.0499999999999998</v>
      </c>
      <c r="AP148" s="24">
        <f t="shared" si="799"/>
        <v>73.598200000000006</v>
      </c>
      <c r="AQ148" s="24">
        <f t="shared" si="800"/>
        <v>73.598200000000006</v>
      </c>
      <c r="AR148" s="24">
        <f t="shared" si="801"/>
        <v>0</v>
      </c>
    </row>
    <row r="149" spans="1:44" ht="31.5" hidden="1" x14ac:dyDescent="0.25">
      <c r="A149" s="17"/>
      <c r="B149" s="3" t="s">
        <v>156</v>
      </c>
      <c r="C149" s="24">
        <v>1.03</v>
      </c>
      <c r="D149" s="24">
        <v>32.270000000000003</v>
      </c>
      <c r="E149" s="24">
        <f>C149*D149*0.5</f>
        <v>16.619050000000001</v>
      </c>
      <c r="F149" s="24">
        <f>E149-G149</f>
        <v>16.619050000000001</v>
      </c>
      <c r="G149" s="24"/>
      <c r="H149" s="24">
        <v>1.02</v>
      </c>
      <c r="I149" s="24">
        <v>33.85</v>
      </c>
      <c r="J149" s="24">
        <f>H149*I149*0.5</f>
        <v>17.263500000000001</v>
      </c>
      <c r="K149" s="24">
        <f>J149-L149</f>
        <v>17.263500000000001</v>
      </c>
      <c r="L149" s="24"/>
      <c r="M149" s="24">
        <f t="shared" si="791"/>
        <v>2.0499999999999998</v>
      </c>
      <c r="N149" s="24">
        <f t="shared" si="792"/>
        <v>33.882550000000002</v>
      </c>
      <c r="O149" s="24">
        <f t="shared" si="792"/>
        <v>33.882550000000002</v>
      </c>
      <c r="P149" s="24">
        <f t="shared" si="792"/>
        <v>0</v>
      </c>
      <c r="Q149" s="24">
        <f t="shared" si="793"/>
        <v>1.03</v>
      </c>
      <c r="R149" s="24">
        <v>33.85</v>
      </c>
      <c r="S149" s="24">
        <f>Q149*R149*0.5</f>
        <v>17.432750000000002</v>
      </c>
      <c r="T149" s="24">
        <f>S149-U149</f>
        <v>17.432750000000002</v>
      </c>
      <c r="U149" s="24"/>
      <c r="V149" s="24">
        <f t="shared" si="794"/>
        <v>1.02</v>
      </c>
      <c r="W149" s="24">
        <v>35.200000000000003</v>
      </c>
      <c r="X149" s="24">
        <f>V149*W149*0.5</f>
        <v>17.952000000000002</v>
      </c>
      <c r="Y149" s="24">
        <f>X149-Z149</f>
        <v>17.952000000000002</v>
      </c>
      <c r="Z149" s="24"/>
      <c r="AA149" s="24">
        <f t="shared" si="795"/>
        <v>2.0499999999999998</v>
      </c>
      <c r="AB149" s="24">
        <f t="shared" si="796"/>
        <v>35.384750000000004</v>
      </c>
      <c r="AC149" s="24">
        <f t="shared" si="796"/>
        <v>35.384750000000004</v>
      </c>
      <c r="AD149" s="24">
        <f t="shared" si="796"/>
        <v>0</v>
      </c>
      <c r="AE149" s="24">
        <f t="shared" si="797"/>
        <v>1.03</v>
      </c>
      <c r="AF149" s="24">
        <v>35.200000000000003</v>
      </c>
      <c r="AG149" s="24">
        <f>AE149*AF149*0.5</f>
        <v>18.128000000000004</v>
      </c>
      <c r="AH149" s="24">
        <f>AG149-AI149</f>
        <v>18.128000000000004</v>
      </c>
      <c r="AI149" s="24"/>
      <c r="AJ149" s="24">
        <f t="shared" si="733"/>
        <v>1.02</v>
      </c>
      <c r="AK149" s="24">
        <v>36.61</v>
      </c>
      <c r="AL149" s="24">
        <f>AJ149*AK149*0.5</f>
        <v>18.671099999999999</v>
      </c>
      <c r="AM149" s="24">
        <f>AL149-AN149</f>
        <v>18.671099999999999</v>
      </c>
      <c r="AN149" s="24"/>
      <c r="AO149" s="24">
        <f t="shared" si="798"/>
        <v>2.0499999999999998</v>
      </c>
      <c r="AP149" s="24">
        <f t="shared" si="799"/>
        <v>36.799100000000003</v>
      </c>
      <c r="AQ149" s="24">
        <f t="shared" si="800"/>
        <v>36.799100000000003</v>
      </c>
      <c r="AR149" s="24">
        <f t="shared" si="801"/>
        <v>0</v>
      </c>
    </row>
    <row r="150" spans="1:44" ht="47.25" hidden="1" x14ac:dyDescent="0.25">
      <c r="A150" s="17"/>
      <c r="B150" s="3" t="s">
        <v>161</v>
      </c>
      <c r="C150" s="24">
        <v>1.03</v>
      </c>
      <c r="D150" s="24">
        <v>32.270000000000003</v>
      </c>
      <c r="E150" s="24">
        <f>C150*D150*2</f>
        <v>66.476200000000006</v>
      </c>
      <c r="F150" s="24">
        <f>E150-G150</f>
        <v>66.476200000000006</v>
      </c>
      <c r="G150" s="24"/>
      <c r="H150" s="24">
        <v>1.02</v>
      </c>
      <c r="I150" s="24">
        <v>33.85</v>
      </c>
      <c r="J150" s="24">
        <f>H150*I150*2</f>
        <v>69.054000000000002</v>
      </c>
      <c r="K150" s="24">
        <f>J150-L150</f>
        <v>69.054000000000002</v>
      </c>
      <c r="L150" s="24"/>
      <c r="M150" s="24">
        <f t="shared" si="791"/>
        <v>2.0499999999999998</v>
      </c>
      <c r="N150" s="24">
        <f t="shared" si="792"/>
        <v>135.53020000000001</v>
      </c>
      <c r="O150" s="24">
        <f t="shared" si="792"/>
        <v>135.53020000000001</v>
      </c>
      <c r="P150" s="24">
        <f t="shared" si="792"/>
        <v>0</v>
      </c>
      <c r="Q150" s="24">
        <f t="shared" si="793"/>
        <v>1.03</v>
      </c>
      <c r="R150" s="24">
        <v>33.85</v>
      </c>
      <c r="S150" s="24">
        <f>Q150*R150*2</f>
        <v>69.731000000000009</v>
      </c>
      <c r="T150" s="24">
        <f>S150-U150</f>
        <v>69.731000000000009</v>
      </c>
      <c r="U150" s="24"/>
      <c r="V150" s="24">
        <f t="shared" si="794"/>
        <v>1.02</v>
      </c>
      <c r="W150" s="24">
        <v>35.200000000000003</v>
      </c>
      <c r="X150" s="24">
        <f>V150*W150*2</f>
        <v>71.808000000000007</v>
      </c>
      <c r="Y150" s="24">
        <f>X150-Z150</f>
        <v>71.808000000000007</v>
      </c>
      <c r="Z150" s="24"/>
      <c r="AA150" s="24">
        <f t="shared" si="795"/>
        <v>2.0499999999999998</v>
      </c>
      <c r="AB150" s="24">
        <f t="shared" si="796"/>
        <v>141.53900000000002</v>
      </c>
      <c r="AC150" s="24">
        <f t="shared" si="796"/>
        <v>141.53900000000002</v>
      </c>
      <c r="AD150" s="24">
        <f t="shared" si="796"/>
        <v>0</v>
      </c>
      <c r="AE150" s="24">
        <f t="shared" si="797"/>
        <v>1.03</v>
      </c>
      <c r="AF150" s="24">
        <v>35.200000000000003</v>
      </c>
      <c r="AG150" s="24">
        <f>AE150*AF150*2</f>
        <v>72.512000000000015</v>
      </c>
      <c r="AH150" s="24">
        <f>AG150-AI150</f>
        <v>72.512000000000015</v>
      </c>
      <c r="AI150" s="24"/>
      <c r="AJ150" s="24">
        <f t="shared" si="733"/>
        <v>1.02</v>
      </c>
      <c r="AK150" s="24">
        <v>36.61</v>
      </c>
      <c r="AL150" s="24">
        <f>AJ150*AK150*2</f>
        <v>74.684399999999997</v>
      </c>
      <c r="AM150" s="24">
        <f>AL150-AN150</f>
        <v>74.684399999999997</v>
      </c>
      <c r="AN150" s="24"/>
      <c r="AO150" s="24">
        <f t="shared" si="798"/>
        <v>2.0499999999999998</v>
      </c>
      <c r="AP150" s="24">
        <f t="shared" si="799"/>
        <v>147.19640000000001</v>
      </c>
      <c r="AQ150" s="24">
        <f t="shared" si="800"/>
        <v>147.19640000000001</v>
      </c>
      <c r="AR150" s="24">
        <f t="shared" si="801"/>
        <v>0</v>
      </c>
    </row>
    <row r="151" spans="1:44" s="15" customFormat="1" ht="31.5" hidden="1" x14ac:dyDescent="0.25">
      <c r="A151" s="22" t="s">
        <v>95</v>
      </c>
      <c r="B151" s="10" t="s">
        <v>39</v>
      </c>
      <c r="C151" s="8"/>
      <c r="D151" s="8"/>
      <c r="E151" s="8">
        <f t="shared" ref="E151" si="802">E152+E153+E154+E155</f>
        <v>455.15275000000008</v>
      </c>
      <c r="F151" s="8">
        <f t="shared" ref="F151" si="803">F152+F153+F154+F155</f>
        <v>455.15275000000008</v>
      </c>
      <c r="G151" s="8">
        <f t="shared" ref="G151" si="804">G152+G153+G154+G155</f>
        <v>0</v>
      </c>
      <c r="H151" s="8"/>
      <c r="I151" s="8"/>
      <c r="J151" s="8">
        <f t="shared" ref="J151" si="805">J152+J153+J154+J155</f>
        <v>408.76800000000003</v>
      </c>
      <c r="K151" s="8">
        <f t="shared" ref="K151" si="806">K152+K153+K154+K155</f>
        <v>408.76800000000003</v>
      </c>
      <c r="L151" s="8">
        <f t="shared" ref="L151" si="807">L152+L153+L154+L155</f>
        <v>0</v>
      </c>
      <c r="M151" s="8"/>
      <c r="N151" s="8">
        <f t="shared" ref="N151" si="808">N152+N153+N154+N155</f>
        <v>863.92075</v>
      </c>
      <c r="O151" s="8">
        <f t="shared" ref="O151" si="809">O152+O153+O154+O155</f>
        <v>863.92075</v>
      </c>
      <c r="P151" s="8">
        <f t="shared" ref="P151" si="810">P152+P153+P154+P155</f>
        <v>0</v>
      </c>
      <c r="Q151" s="8"/>
      <c r="R151" s="8"/>
      <c r="S151" s="8">
        <f t="shared" ref="S151" si="811">S152+S153+S154+S155</f>
        <v>477.42825000000005</v>
      </c>
      <c r="T151" s="8">
        <f t="shared" ref="T151" si="812">T152+T153+T154+T155</f>
        <v>477.42825000000005</v>
      </c>
      <c r="U151" s="8">
        <f t="shared" ref="U151" si="813">U152+U153+U154+U155</f>
        <v>0</v>
      </c>
      <c r="V151" s="8"/>
      <c r="W151" s="8"/>
      <c r="X151" s="8">
        <f t="shared" ref="X151" si="814">X152+X153+X154+X155</f>
        <v>425.08800000000008</v>
      </c>
      <c r="Y151" s="8">
        <f t="shared" ref="Y151" si="815">Y152+Y153+Y154+Y155</f>
        <v>425.08800000000008</v>
      </c>
      <c r="Z151" s="8">
        <f t="shared" ref="Z151" si="816">Z152+Z153+Z154+Z155</f>
        <v>0</v>
      </c>
      <c r="AA151" s="8"/>
      <c r="AB151" s="8">
        <f t="shared" ref="AB151" si="817">AB152+AB153+AB154+AB155</f>
        <v>902.51625000000013</v>
      </c>
      <c r="AC151" s="8">
        <f t="shared" ref="AC151" si="818">AC152+AC153+AC154+AC155</f>
        <v>902.51625000000013</v>
      </c>
      <c r="AD151" s="8">
        <f t="shared" ref="AD151" si="819">AD152+AD153+AD154+AD155</f>
        <v>0</v>
      </c>
      <c r="AE151" s="8"/>
      <c r="AF151" s="8"/>
      <c r="AG151" s="8">
        <f t="shared" ref="AG151:AI151" si="820">AG152+AG153+AG154+AG155</f>
        <v>496.48950000000008</v>
      </c>
      <c r="AH151" s="8">
        <f t="shared" si="820"/>
        <v>496.48950000000008</v>
      </c>
      <c r="AI151" s="8">
        <f t="shared" si="820"/>
        <v>0</v>
      </c>
      <c r="AJ151" s="8"/>
      <c r="AK151" s="8"/>
      <c r="AL151" s="8">
        <f t="shared" ref="AL151:AN151" si="821">AL152+AL153+AL154+AL155</f>
        <v>442.0992</v>
      </c>
      <c r="AM151" s="8">
        <f t="shared" si="821"/>
        <v>442.0992</v>
      </c>
      <c r="AN151" s="8">
        <f t="shared" si="821"/>
        <v>0</v>
      </c>
      <c r="AO151" s="8"/>
      <c r="AP151" s="8">
        <f t="shared" ref="AP151:AR151" si="822">AP152+AP153+AP154+AP155</f>
        <v>938.58870000000002</v>
      </c>
      <c r="AQ151" s="8">
        <f t="shared" si="822"/>
        <v>938.58870000000002</v>
      </c>
      <c r="AR151" s="8">
        <f t="shared" si="822"/>
        <v>0</v>
      </c>
    </row>
    <row r="152" spans="1:44" hidden="1" x14ac:dyDescent="0.25">
      <c r="A152" s="17"/>
      <c r="B152" s="3" t="s">
        <v>23</v>
      </c>
      <c r="C152" s="24">
        <v>2.99</v>
      </c>
      <c r="D152" s="24">
        <v>39.28</v>
      </c>
      <c r="E152" s="24">
        <f>C152*D152</f>
        <v>117.44720000000001</v>
      </c>
      <c r="F152" s="24">
        <f>E152-G152</f>
        <v>117.44720000000001</v>
      </c>
      <c r="G152" s="24"/>
      <c r="H152" s="24">
        <v>2.56</v>
      </c>
      <c r="I152" s="24">
        <v>41.2</v>
      </c>
      <c r="J152" s="24">
        <f>H152*I152</f>
        <v>105.47200000000001</v>
      </c>
      <c r="K152" s="24">
        <f>J152-L152</f>
        <v>105.47200000000001</v>
      </c>
      <c r="L152" s="24"/>
      <c r="M152" s="24">
        <f t="shared" ref="M152:M155" si="823">C152+H152</f>
        <v>5.5500000000000007</v>
      </c>
      <c r="N152" s="24">
        <f t="shared" ref="N152:P155" si="824">E152+J152</f>
        <v>222.91920000000002</v>
      </c>
      <c r="O152" s="24">
        <f t="shared" si="824"/>
        <v>222.91920000000002</v>
      </c>
      <c r="P152" s="24">
        <f t="shared" si="824"/>
        <v>0</v>
      </c>
      <c r="Q152" s="24">
        <f t="shared" ref="Q152:Q155" si="825">C152</f>
        <v>2.99</v>
      </c>
      <c r="R152" s="24">
        <v>41.2</v>
      </c>
      <c r="S152" s="24">
        <f>Q152*R152</f>
        <v>123.18800000000002</v>
      </c>
      <c r="T152" s="24">
        <f>S152-U152</f>
        <v>123.18800000000002</v>
      </c>
      <c r="U152" s="24"/>
      <c r="V152" s="24">
        <f t="shared" ref="V152:V155" si="826">H152</f>
        <v>2.56</v>
      </c>
      <c r="W152" s="24">
        <v>42.85</v>
      </c>
      <c r="X152" s="24">
        <f>V152*W152</f>
        <v>109.69600000000001</v>
      </c>
      <c r="Y152" s="24">
        <f>X152-Z152</f>
        <v>109.69600000000001</v>
      </c>
      <c r="Z152" s="24"/>
      <c r="AA152" s="24">
        <f t="shared" ref="AA152:AA155" si="827">Q152+V152</f>
        <v>5.5500000000000007</v>
      </c>
      <c r="AB152" s="24">
        <f t="shared" ref="AB152:AD155" si="828">S152+X152</f>
        <v>232.88400000000001</v>
      </c>
      <c r="AC152" s="24">
        <f t="shared" si="828"/>
        <v>232.88400000000001</v>
      </c>
      <c r="AD152" s="24">
        <f t="shared" si="828"/>
        <v>0</v>
      </c>
      <c r="AE152" s="24">
        <f t="shared" ref="AE152:AE155" si="829">C152</f>
        <v>2.99</v>
      </c>
      <c r="AF152" s="24">
        <v>42.85</v>
      </c>
      <c r="AG152" s="24">
        <f>AE152*AF152</f>
        <v>128.12150000000003</v>
      </c>
      <c r="AH152" s="24">
        <f>AG152-AI152</f>
        <v>128.12150000000003</v>
      </c>
      <c r="AI152" s="24"/>
      <c r="AJ152" s="24">
        <f t="shared" si="733"/>
        <v>2.56</v>
      </c>
      <c r="AK152" s="24">
        <v>44.56</v>
      </c>
      <c r="AL152" s="24">
        <f>AJ152*AK152</f>
        <v>114.07360000000001</v>
      </c>
      <c r="AM152" s="24">
        <f>AL152-AN152</f>
        <v>114.07360000000001</v>
      </c>
      <c r="AN152" s="24"/>
      <c r="AO152" s="24">
        <f t="shared" ref="AO152:AO155" si="830">AE152+AJ152</f>
        <v>5.5500000000000007</v>
      </c>
      <c r="AP152" s="24">
        <f t="shared" ref="AP152:AP155" si="831">AG152+AL152</f>
        <v>242.19510000000002</v>
      </c>
      <c r="AQ152" s="24">
        <f t="shared" ref="AQ152:AQ155" si="832">AH152+AM152</f>
        <v>242.19510000000002</v>
      </c>
      <c r="AR152" s="24">
        <f t="shared" ref="AR152:AR155" si="833">AI152+AN152</f>
        <v>0</v>
      </c>
    </row>
    <row r="153" spans="1:44" hidden="1" x14ac:dyDescent="0.25">
      <c r="A153" s="17"/>
      <c r="B153" s="3" t="s">
        <v>25</v>
      </c>
      <c r="C153" s="24">
        <v>2.99</v>
      </c>
      <c r="D153" s="24">
        <v>32.270000000000003</v>
      </c>
      <c r="E153" s="24">
        <f>C153*D153</f>
        <v>96.487300000000019</v>
      </c>
      <c r="F153" s="24">
        <f>E153-G153</f>
        <v>96.487300000000019</v>
      </c>
      <c r="G153" s="24"/>
      <c r="H153" s="24">
        <v>2.56</v>
      </c>
      <c r="I153" s="24">
        <v>33.85</v>
      </c>
      <c r="J153" s="24">
        <f>H153*I153</f>
        <v>86.656000000000006</v>
      </c>
      <c r="K153" s="24">
        <f>J153-L153</f>
        <v>86.656000000000006</v>
      </c>
      <c r="L153" s="24"/>
      <c r="M153" s="24">
        <f t="shared" si="823"/>
        <v>5.5500000000000007</v>
      </c>
      <c r="N153" s="24">
        <f t="shared" si="824"/>
        <v>183.14330000000001</v>
      </c>
      <c r="O153" s="24">
        <f t="shared" si="824"/>
        <v>183.14330000000001</v>
      </c>
      <c r="P153" s="24">
        <f t="shared" si="824"/>
        <v>0</v>
      </c>
      <c r="Q153" s="24">
        <f t="shared" si="825"/>
        <v>2.99</v>
      </c>
      <c r="R153" s="24">
        <v>33.85</v>
      </c>
      <c r="S153" s="24">
        <f>Q153*R153</f>
        <v>101.21150000000002</v>
      </c>
      <c r="T153" s="24">
        <f>S153-U153</f>
        <v>101.21150000000002</v>
      </c>
      <c r="U153" s="24"/>
      <c r="V153" s="24">
        <f t="shared" si="826"/>
        <v>2.56</v>
      </c>
      <c r="W153" s="24">
        <v>35.200000000000003</v>
      </c>
      <c r="X153" s="24">
        <f>V153*W153</f>
        <v>90.112000000000009</v>
      </c>
      <c r="Y153" s="24">
        <f>X153-Z153</f>
        <v>90.112000000000009</v>
      </c>
      <c r="Z153" s="24"/>
      <c r="AA153" s="24">
        <f t="shared" si="827"/>
        <v>5.5500000000000007</v>
      </c>
      <c r="AB153" s="24">
        <f t="shared" si="828"/>
        <v>191.32350000000002</v>
      </c>
      <c r="AC153" s="24">
        <f t="shared" si="828"/>
        <v>191.32350000000002</v>
      </c>
      <c r="AD153" s="24">
        <f t="shared" si="828"/>
        <v>0</v>
      </c>
      <c r="AE153" s="24">
        <f t="shared" si="829"/>
        <v>2.99</v>
      </c>
      <c r="AF153" s="24">
        <v>35.200000000000003</v>
      </c>
      <c r="AG153" s="24">
        <f>AE153*AF153</f>
        <v>105.24800000000002</v>
      </c>
      <c r="AH153" s="24">
        <f>AG153-AI153</f>
        <v>105.24800000000002</v>
      </c>
      <c r="AI153" s="24"/>
      <c r="AJ153" s="24">
        <f t="shared" si="733"/>
        <v>2.56</v>
      </c>
      <c r="AK153" s="24">
        <v>36.61</v>
      </c>
      <c r="AL153" s="24">
        <f>AJ153*AK153</f>
        <v>93.721599999999995</v>
      </c>
      <c r="AM153" s="24">
        <f>AL153-AN153</f>
        <v>93.721599999999995</v>
      </c>
      <c r="AN153" s="24"/>
      <c r="AO153" s="24">
        <f t="shared" si="830"/>
        <v>5.5500000000000007</v>
      </c>
      <c r="AP153" s="24">
        <f t="shared" si="831"/>
        <v>198.96960000000001</v>
      </c>
      <c r="AQ153" s="24">
        <f t="shared" si="832"/>
        <v>198.96960000000001</v>
      </c>
      <c r="AR153" s="24">
        <f t="shared" si="833"/>
        <v>0</v>
      </c>
    </row>
    <row r="154" spans="1:44" ht="31.5" hidden="1" x14ac:dyDescent="0.25">
      <c r="A154" s="17"/>
      <c r="B154" s="3" t="s">
        <v>156</v>
      </c>
      <c r="C154" s="24">
        <v>2.99</v>
      </c>
      <c r="D154" s="24">
        <v>32.270000000000003</v>
      </c>
      <c r="E154" s="24">
        <f>C154*D154*0.5</f>
        <v>48.243650000000009</v>
      </c>
      <c r="F154" s="24">
        <f>E154-G154</f>
        <v>48.243650000000009</v>
      </c>
      <c r="G154" s="24"/>
      <c r="H154" s="24">
        <v>2.56</v>
      </c>
      <c r="I154" s="24">
        <v>33.85</v>
      </c>
      <c r="J154" s="24">
        <f>H154*I154*0.5</f>
        <v>43.328000000000003</v>
      </c>
      <c r="K154" s="24">
        <f>J154-L154</f>
        <v>43.328000000000003</v>
      </c>
      <c r="L154" s="24"/>
      <c r="M154" s="24">
        <f t="shared" si="823"/>
        <v>5.5500000000000007</v>
      </c>
      <c r="N154" s="24">
        <f t="shared" si="824"/>
        <v>91.571650000000005</v>
      </c>
      <c r="O154" s="24">
        <f t="shared" si="824"/>
        <v>91.571650000000005</v>
      </c>
      <c r="P154" s="24">
        <f t="shared" si="824"/>
        <v>0</v>
      </c>
      <c r="Q154" s="24">
        <f t="shared" si="825"/>
        <v>2.99</v>
      </c>
      <c r="R154" s="24">
        <v>33.85</v>
      </c>
      <c r="S154" s="24">
        <f>Q154*R154*0.5</f>
        <v>50.605750000000008</v>
      </c>
      <c r="T154" s="24">
        <f>S154-U154</f>
        <v>50.605750000000008</v>
      </c>
      <c r="U154" s="24"/>
      <c r="V154" s="24">
        <f t="shared" si="826"/>
        <v>2.56</v>
      </c>
      <c r="W154" s="24">
        <v>35.200000000000003</v>
      </c>
      <c r="X154" s="24">
        <f>V154*W154*0.5</f>
        <v>45.056000000000004</v>
      </c>
      <c r="Y154" s="24">
        <f>X154-Z154</f>
        <v>45.056000000000004</v>
      </c>
      <c r="Z154" s="24"/>
      <c r="AA154" s="24">
        <f t="shared" si="827"/>
        <v>5.5500000000000007</v>
      </c>
      <c r="AB154" s="24">
        <f t="shared" si="828"/>
        <v>95.661750000000012</v>
      </c>
      <c r="AC154" s="24">
        <f t="shared" si="828"/>
        <v>95.661750000000012</v>
      </c>
      <c r="AD154" s="24">
        <f t="shared" si="828"/>
        <v>0</v>
      </c>
      <c r="AE154" s="24">
        <f t="shared" si="829"/>
        <v>2.99</v>
      </c>
      <c r="AF154" s="24">
        <v>35.200000000000003</v>
      </c>
      <c r="AG154" s="24">
        <f>AE154*AF154*0.5</f>
        <v>52.624000000000009</v>
      </c>
      <c r="AH154" s="24">
        <f>AG154-AI154</f>
        <v>52.624000000000009</v>
      </c>
      <c r="AI154" s="24"/>
      <c r="AJ154" s="24">
        <f t="shared" si="733"/>
        <v>2.56</v>
      </c>
      <c r="AK154" s="24">
        <v>36.61</v>
      </c>
      <c r="AL154" s="24">
        <f>AJ154*AK154*0.5</f>
        <v>46.860799999999998</v>
      </c>
      <c r="AM154" s="24">
        <f>AL154-AN154</f>
        <v>46.860799999999998</v>
      </c>
      <c r="AN154" s="24"/>
      <c r="AO154" s="24">
        <f t="shared" si="830"/>
        <v>5.5500000000000007</v>
      </c>
      <c r="AP154" s="24">
        <f t="shared" si="831"/>
        <v>99.484800000000007</v>
      </c>
      <c r="AQ154" s="24">
        <f t="shared" si="832"/>
        <v>99.484800000000007</v>
      </c>
      <c r="AR154" s="24">
        <f t="shared" si="833"/>
        <v>0</v>
      </c>
    </row>
    <row r="155" spans="1:44" ht="47.25" hidden="1" x14ac:dyDescent="0.25">
      <c r="A155" s="17"/>
      <c r="B155" s="3" t="s">
        <v>161</v>
      </c>
      <c r="C155" s="24">
        <v>2.99</v>
      </c>
      <c r="D155" s="24">
        <v>32.270000000000003</v>
      </c>
      <c r="E155" s="24">
        <f>C155*D155*2</f>
        <v>192.97460000000004</v>
      </c>
      <c r="F155" s="24">
        <f>E155-G155</f>
        <v>192.97460000000004</v>
      </c>
      <c r="G155" s="24"/>
      <c r="H155" s="24">
        <v>2.56</v>
      </c>
      <c r="I155" s="24">
        <v>33.85</v>
      </c>
      <c r="J155" s="24">
        <f>H155*I155*2</f>
        <v>173.31200000000001</v>
      </c>
      <c r="K155" s="24">
        <f>J155-L155</f>
        <v>173.31200000000001</v>
      </c>
      <c r="L155" s="24"/>
      <c r="M155" s="24">
        <f t="shared" si="823"/>
        <v>5.5500000000000007</v>
      </c>
      <c r="N155" s="24">
        <f t="shared" si="824"/>
        <v>366.28660000000002</v>
      </c>
      <c r="O155" s="24">
        <f t="shared" si="824"/>
        <v>366.28660000000002</v>
      </c>
      <c r="P155" s="24">
        <f t="shared" si="824"/>
        <v>0</v>
      </c>
      <c r="Q155" s="24">
        <f t="shared" si="825"/>
        <v>2.99</v>
      </c>
      <c r="R155" s="24">
        <v>33.85</v>
      </c>
      <c r="S155" s="24">
        <f>Q155*R155*2</f>
        <v>202.42300000000003</v>
      </c>
      <c r="T155" s="24">
        <f>S155-U155</f>
        <v>202.42300000000003</v>
      </c>
      <c r="U155" s="24"/>
      <c r="V155" s="24">
        <f t="shared" si="826"/>
        <v>2.56</v>
      </c>
      <c r="W155" s="24">
        <v>35.200000000000003</v>
      </c>
      <c r="X155" s="24">
        <f>V155*W155*2</f>
        <v>180.22400000000002</v>
      </c>
      <c r="Y155" s="24">
        <f>X155-Z155</f>
        <v>180.22400000000002</v>
      </c>
      <c r="Z155" s="24"/>
      <c r="AA155" s="24">
        <f t="shared" si="827"/>
        <v>5.5500000000000007</v>
      </c>
      <c r="AB155" s="24">
        <f t="shared" si="828"/>
        <v>382.64700000000005</v>
      </c>
      <c r="AC155" s="24">
        <f t="shared" si="828"/>
        <v>382.64700000000005</v>
      </c>
      <c r="AD155" s="24">
        <f t="shared" si="828"/>
        <v>0</v>
      </c>
      <c r="AE155" s="24">
        <f t="shared" si="829"/>
        <v>2.99</v>
      </c>
      <c r="AF155" s="24">
        <v>35.200000000000003</v>
      </c>
      <c r="AG155" s="24">
        <f>AE155*AF155*2</f>
        <v>210.49600000000004</v>
      </c>
      <c r="AH155" s="24">
        <f>AG155-AI155</f>
        <v>210.49600000000004</v>
      </c>
      <c r="AI155" s="24"/>
      <c r="AJ155" s="24">
        <f t="shared" si="733"/>
        <v>2.56</v>
      </c>
      <c r="AK155" s="24">
        <v>36.61</v>
      </c>
      <c r="AL155" s="24">
        <f>AJ155*AK155*2</f>
        <v>187.44319999999999</v>
      </c>
      <c r="AM155" s="24">
        <f>AL155-AN155</f>
        <v>187.44319999999999</v>
      </c>
      <c r="AN155" s="24"/>
      <c r="AO155" s="24">
        <f t="shared" si="830"/>
        <v>5.5500000000000007</v>
      </c>
      <c r="AP155" s="24">
        <f t="shared" si="831"/>
        <v>397.93920000000003</v>
      </c>
      <c r="AQ155" s="24">
        <f t="shared" si="832"/>
        <v>397.93920000000003</v>
      </c>
      <c r="AR155" s="24">
        <f t="shared" si="833"/>
        <v>0</v>
      </c>
    </row>
    <row r="156" spans="1:44" s="15" customFormat="1" ht="31.5" hidden="1" x14ac:dyDescent="0.25">
      <c r="A156" s="22" t="s">
        <v>96</v>
      </c>
      <c r="B156" s="10" t="s">
        <v>40</v>
      </c>
      <c r="C156" s="8"/>
      <c r="D156" s="8"/>
      <c r="E156" s="8">
        <f t="shared" ref="E156" si="834">E157+E158+E159+E160</f>
        <v>333.37275</v>
      </c>
      <c r="F156" s="8">
        <f t="shared" ref="F156" si="835">F157+F158+F159+F160</f>
        <v>333.37275</v>
      </c>
      <c r="G156" s="8">
        <f t="shared" ref="G156" si="836">G157+G158+G159+G160</f>
        <v>0</v>
      </c>
      <c r="H156" s="8"/>
      <c r="I156" s="8"/>
      <c r="J156" s="8">
        <f t="shared" ref="J156" si="837">J157+J158+J159+J160</f>
        <v>338.51099999999997</v>
      </c>
      <c r="K156" s="8">
        <f t="shared" ref="K156" si="838">K157+K158+K159+K160</f>
        <v>338.51099999999997</v>
      </c>
      <c r="L156" s="8">
        <f t="shared" ref="L156" si="839">L157+L158+L159+L160</f>
        <v>0</v>
      </c>
      <c r="M156" s="8"/>
      <c r="N156" s="8">
        <f t="shared" ref="N156" si="840">N157+N158+N159+N160</f>
        <v>671.88375000000008</v>
      </c>
      <c r="O156" s="8">
        <f t="shared" ref="O156" si="841">O157+O158+O159+O160</f>
        <v>671.88375000000008</v>
      </c>
      <c r="P156" s="8">
        <f t="shared" ref="P156" si="842">P157+P158+P159+P160</f>
        <v>0</v>
      </c>
      <c r="Q156" s="8"/>
      <c r="R156" s="8"/>
      <c r="S156" s="8">
        <f t="shared" ref="S156" si="843">S157+S158+S159+S160</f>
        <v>349.68825000000004</v>
      </c>
      <c r="T156" s="8">
        <f t="shared" ref="T156" si="844">T157+T158+T159+T160</f>
        <v>349.68825000000004</v>
      </c>
      <c r="U156" s="8">
        <f t="shared" ref="U156" si="845">U157+U158+U159+U160</f>
        <v>0</v>
      </c>
      <c r="V156" s="8"/>
      <c r="W156" s="8"/>
      <c r="X156" s="8">
        <f t="shared" ref="X156" si="846">X157+X158+X159+X160</f>
        <v>352.02600000000007</v>
      </c>
      <c r="Y156" s="8">
        <f t="shared" ref="Y156" si="847">Y157+Y158+Y159+Y160</f>
        <v>352.02600000000007</v>
      </c>
      <c r="Z156" s="8">
        <f t="shared" ref="Z156" si="848">Z157+Z158+Z159+Z160</f>
        <v>0</v>
      </c>
      <c r="AA156" s="8"/>
      <c r="AB156" s="8">
        <f t="shared" ref="AB156" si="849">AB157+AB158+AB159+AB160</f>
        <v>701.71424999999999</v>
      </c>
      <c r="AC156" s="8">
        <f t="shared" ref="AC156" si="850">AC157+AC158+AC159+AC160</f>
        <v>701.71424999999999</v>
      </c>
      <c r="AD156" s="8">
        <f t="shared" ref="AD156" si="851">AD157+AD158+AD159+AD160</f>
        <v>0</v>
      </c>
      <c r="AE156" s="8"/>
      <c r="AF156" s="8"/>
      <c r="AG156" s="8">
        <f t="shared" ref="AG156:AI156" si="852">AG157+AG158+AG159+AG160</f>
        <v>363.64950000000005</v>
      </c>
      <c r="AH156" s="8">
        <f t="shared" si="852"/>
        <v>363.64950000000005</v>
      </c>
      <c r="AI156" s="8">
        <f t="shared" si="852"/>
        <v>0</v>
      </c>
      <c r="AJ156" s="8"/>
      <c r="AK156" s="8"/>
      <c r="AL156" s="8">
        <f t="shared" ref="AL156:AN156" si="853">AL157+AL158+AL159+AL160</f>
        <v>366.11340000000001</v>
      </c>
      <c r="AM156" s="8">
        <f t="shared" si="853"/>
        <v>366.11340000000001</v>
      </c>
      <c r="AN156" s="8">
        <f t="shared" si="853"/>
        <v>0</v>
      </c>
      <c r="AO156" s="8"/>
      <c r="AP156" s="8">
        <f t="shared" ref="AP156:AR156" si="854">AP157+AP158+AP159+AP160</f>
        <v>729.76290000000006</v>
      </c>
      <c r="AQ156" s="8">
        <f t="shared" si="854"/>
        <v>729.76290000000006</v>
      </c>
      <c r="AR156" s="8">
        <f t="shared" si="854"/>
        <v>0</v>
      </c>
    </row>
    <row r="157" spans="1:44" hidden="1" x14ac:dyDescent="0.25">
      <c r="A157" s="17"/>
      <c r="B157" s="3" t="s">
        <v>23</v>
      </c>
      <c r="C157" s="24">
        <v>2.19</v>
      </c>
      <c r="D157" s="24">
        <v>39.28</v>
      </c>
      <c r="E157" s="24">
        <f>C157*D157</f>
        <v>86.023200000000003</v>
      </c>
      <c r="F157" s="24">
        <f>E157-G157</f>
        <v>86.023200000000003</v>
      </c>
      <c r="G157" s="24"/>
      <c r="H157" s="24">
        <v>2.12</v>
      </c>
      <c r="I157" s="24">
        <v>41.2</v>
      </c>
      <c r="J157" s="24">
        <f>H157*I157</f>
        <v>87.344000000000008</v>
      </c>
      <c r="K157" s="24">
        <f>J157-L157</f>
        <v>87.344000000000008</v>
      </c>
      <c r="L157" s="24"/>
      <c r="M157" s="24">
        <f t="shared" ref="M157:M160" si="855">C157+H157</f>
        <v>4.3100000000000005</v>
      </c>
      <c r="N157" s="24">
        <f t="shared" ref="N157:P160" si="856">E157+J157</f>
        <v>173.36720000000003</v>
      </c>
      <c r="O157" s="24">
        <f t="shared" si="856"/>
        <v>173.36720000000003</v>
      </c>
      <c r="P157" s="24">
        <f t="shared" si="856"/>
        <v>0</v>
      </c>
      <c r="Q157" s="24">
        <f t="shared" ref="Q157:Q160" si="857">C157</f>
        <v>2.19</v>
      </c>
      <c r="R157" s="24">
        <v>41.2</v>
      </c>
      <c r="S157" s="24">
        <f>Q157*R157</f>
        <v>90.228000000000009</v>
      </c>
      <c r="T157" s="24">
        <f>S157-U157</f>
        <v>90.228000000000009</v>
      </c>
      <c r="U157" s="24"/>
      <c r="V157" s="24">
        <f t="shared" ref="V157:V160" si="858">H157</f>
        <v>2.12</v>
      </c>
      <c r="W157" s="24">
        <v>42.85</v>
      </c>
      <c r="X157" s="24">
        <f>V157*W157</f>
        <v>90.842000000000013</v>
      </c>
      <c r="Y157" s="24">
        <f>X157-Z157</f>
        <v>90.842000000000013</v>
      </c>
      <c r="Z157" s="24"/>
      <c r="AA157" s="24">
        <f t="shared" ref="AA157:AA160" si="859">Q157+V157</f>
        <v>4.3100000000000005</v>
      </c>
      <c r="AB157" s="24">
        <f t="shared" ref="AB157:AD160" si="860">S157+X157</f>
        <v>181.07000000000002</v>
      </c>
      <c r="AC157" s="24">
        <f t="shared" si="860"/>
        <v>181.07000000000002</v>
      </c>
      <c r="AD157" s="24">
        <f t="shared" si="860"/>
        <v>0</v>
      </c>
      <c r="AE157" s="24">
        <f t="shared" ref="AE157:AE160" si="861">C157</f>
        <v>2.19</v>
      </c>
      <c r="AF157" s="24">
        <v>42.85</v>
      </c>
      <c r="AG157" s="24">
        <f>AE157*AF157</f>
        <v>93.841499999999996</v>
      </c>
      <c r="AH157" s="24">
        <f>AG157-AI157</f>
        <v>93.841499999999996</v>
      </c>
      <c r="AI157" s="24"/>
      <c r="AJ157" s="24">
        <f t="shared" si="733"/>
        <v>2.12</v>
      </c>
      <c r="AK157" s="24">
        <v>44.56</v>
      </c>
      <c r="AL157" s="24">
        <f>AJ157*AK157</f>
        <v>94.467200000000005</v>
      </c>
      <c r="AM157" s="24">
        <f>AL157-AN157</f>
        <v>94.467200000000005</v>
      </c>
      <c r="AN157" s="24"/>
      <c r="AO157" s="24">
        <f t="shared" ref="AO157:AO160" si="862">AE157+AJ157</f>
        <v>4.3100000000000005</v>
      </c>
      <c r="AP157" s="24">
        <f t="shared" ref="AP157:AP160" si="863">AG157+AL157</f>
        <v>188.30869999999999</v>
      </c>
      <c r="AQ157" s="24">
        <f t="shared" ref="AQ157:AQ160" si="864">AH157+AM157</f>
        <v>188.30869999999999</v>
      </c>
      <c r="AR157" s="24">
        <f t="shared" ref="AR157:AR160" si="865">AI157+AN157</f>
        <v>0</v>
      </c>
    </row>
    <row r="158" spans="1:44" hidden="1" x14ac:dyDescent="0.25">
      <c r="A158" s="17"/>
      <c r="B158" s="3" t="s">
        <v>25</v>
      </c>
      <c r="C158" s="24">
        <v>2.19</v>
      </c>
      <c r="D158" s="24">
        <v>32.270000000000003</v>
      </c>
      <c r="E158" s="24">
        <f>C158*D158</f>
        <v>70.671300000000002</v>
      </c>
      <c r="F158" s="24">
        <f>E158-G158</f>
        <v>70.671300000000002</v>
      </c>
      <c r="G158" s="24"/>
      <c r="H158" s="24">
        <v>2.12</v>
      </c>
      <c r="I158" s="24">
        <v>33.85</v>
      </c>
      <c r="J158" s="24">
        <f>H158*I158</f>
        <v>71.762</v>
      </c>
      <c r="K158" s="24">
        <f>J158-L158</f>
        <v>71.762</v>
      </c>
      <c r="L158" s="24"/>
      <c r="M158" s="24">
        <f t="shared" si="855"/>
        <v>4.3100000000000005</v>
      </c>
      <c r="N158" s="24">
        <f t="shared" si="856"/>
        <v>142.4333</v>
      </c>
      <c r="O158" s="24">
        <f t="shared" si="856"/>
        <v>142.4333</v>
      </c>
      <c r="P158" s="24">
        <f t="shared" si="856"/>
        <v>0</v>
      </c>
      <c r="Q158" s="24">
        <f t="shared" si="857"/>
        <v>2.19</v>
      </c>
      <c r="R158" s="24">
        <v>33.85</v>
      </c>
      <c r="S158" s="24">
        <f>Q158*R158</f>
        <v>74.131500000000003</v>
      </c>
      <c r="T158" s="24">
        <f>S158-U158</f>
        <v>74.131500000000003</v>
      </c>
      <c r="U158" s="24"/>
      <c r="V158" s="24">
        <f t="shared" si="858"/>
        <v>2.12</v>
      </c>
      <c r="W158" s="24">
        <v>35.200000000000003</v>
      </c>
      <c r="X158" s="24">
        <f>V158*W158</f>
        <v>74.624000000000009</v>
      </c>
      <c r="Y158" s="24">
        <f>X158-Z158</f>
        <v>74.624000000000009</v>
      </c>
      <c r="Z158" s="24"/>
      <c r="AA158" s="24">
        <f t="shared" si="859"/>
        <v>4.3100000000000005</v>
      </c>
      <c r="AB158" s="24">
        <f t="shared" si="860"/>
        <v>148.75550000000001</v>
      </c>
      <c r="AC158" s="24">
        <f t="shared" si="860"/>
        <v>148.75550000000001</v>
      </c>
      <c r="AD158" s="24">
        <f t="shared" si="860"/>
        <v>0</v>
      </c>
      <c r="AE158" s="24">
        <f t="shared" si="861"/>
        <v>2.19</v>
      </c>
      <c r="AF158" s="24">
        <v>35.200000000000003</v>
      </c>
      <c r="AG158" s="24">
        <f>AE158*AF158</f>
        <v>77.088000000000008</v>
      </c>
      <c r="AH158" s="24">
        <f>AG158-AI158</f>
        <v>77.088000000000008</v>
      </c>
      <c r="AI158" s="24"/>
      <c r="AJ158" s="24">
        <f t="shared" si="733"/>
        <v>2.12</v>
      </c>
      <c r="AK158" s="24">
        <v>36.61</v>
      </c>
      <c r="AL158" s="24">
        <f>AJ158*AK158</f>
        <v>77.613200000000006</v>
      </c>
      <c r="AM158" s="24">
        <f>AL158-AN158</f>
        <v>77.613200000000006</v>
      </c>
      <c r="AN158" s="24"/>
      <c r="AO158" s="24">
        <f t="shared" si="862"/>
        <v>4.3100000000000005</v>
      </c>
      <c r="AP158" s="24">
        <f t="shared" si="863"/>
        <v>154.70120000000003</v>
      </c>
      <c r="AQ158" s="24">
        <f t="shared" si="864"/>
        <v>154.70120000000003</v>
      </c>
      <c r="AR158" s="24">
        <f t="shared" si="865"/>
        <v>0</v>
      </c>
    </row>
    <row r="159" spans="1:44" ht="31.5" hidden="1" x14ac:dyDescent="0.25">
      <c r="A159" s="17"/>
      <c r="B159" s="3" t="s">
        <v>156</v>
      </c>
      <c r="C159" s="24">
        <v>2.19</v>
      </c>
      <c r="D159" s="24">
        <v>32.270000000000003</v>
      </c>
      <c r="E159" s="24">
        <f>C159*D159*0.5</f>
        <v>35.335650000000001</v>
      </c>
      <c r="F159" s="24">
        <f>E159-G159</f>
        <v>35.335650000000001</v>
      </c>
      <c r="G159" s="24"/>
      <c r="H159" s="24">
        <v>2.12</v>
      </c>
      <c r="I159" s="24">
        <v>33.85</v>
      </c>
      <c r="J159" s="24">
        <f>H159*I159*0.5</f>
        <v>35.881</v>
      </c>
      <c r="K159" s="24">
        <f>J159-L159</f>
        <v>35.881</v>
      </c>
      <c r="L159" s="24"/>
      <c r="M159" s="24">
        <f t="shared" si="855"/>
        <v>4.3100000000000005</v>
      </c>
      <c r="N159" s="24">
        <f t="shared" si="856"/>
        <v>71.216650000000001</v>
      </c>
      <c r="O159" s="24">
        <f t="shared" si="856"/>
        <v>71.216650000000001</v>
      </c>
      <c r="P159" s="24">
        <f t="shared" si="856"/>
        <v>0</v>
      </c>
      <c r="Q159" s="24">
        <f t="shared" si="857"/>
        <v>2.19</v>
      </c>
      <c r="R159" s="24">
        <v>33.85</v>
      </c>
      <c r="S159" s="24">
        <f>Q159*R159*0.5</f>
        <v>37.065750000000001</v>
      </c>
      <c r="T159" s="24">
        <f>S159-U159</f>
        <v>37.065750000000001</v>
      </c>
      <c r="U159" s="24"/>
      <c r="V159" s="24">
        <f t="shared" si="858"/>
        <v>2.12</v>
      </c>
      <c r="W159" s="24">
        <v>35.200000000000003</v>
      </c>
      <c r="X159" s="24">
        <f>V159*W159*0.5</f>
        <v>37.312000000000005</v>
      </c>
      <c r="Y159" s="24">
        <f>X159-Z159</f>
        <v>37.312000000000005</v>
      </c>
      <c r="Z159" s="24"/>
      <c r="AA159" s="24">
        <f t="shared" si="859"/>
        <v>4.3100000000000005</v>
      </c>
      <c r="AB159" s="24">
        <f t="shared" si="860"/>
        <v>74.377750000000006</v>
      </c>
      <c r="AC159" s="24">
        <f t="shared" si="860"/>
        <v>74.377750000000006</v>
      </c>
      <c r="AD159" s="24">
        <f t="shared" si="860"/>
        <v>0</v>
      </c>
      <c r="AE159" s="24">
        <f t="shared" si="861"/>
        <v>2.19</v>
      </c>
      <c r="AF159" s="24">
        <v>35.200000000000003</v>
      </c>
      <c r="AG159" s="24">
        <f>AE159*AF159*0.5</f>
        <v>38.544000000000004</v>
      </c>
      <c r="AH159" s="24">
        <f>AG159-AI159</f>
        <v>38.544000000000004</v>
      </c>
      <c r="AI159" s="24"/>
      <c r="AJ159" s="24">
        <f t="shared" si="733"/>
        <v>2.12</v>
      </c>
      <c r="AK159" s="24">
        <v>36.61</v>
      </c>
      <c r="AL159" s="24">
        <f>AJ159*AK159*0.5</f>
        <v>38.806600000000003</v>
      </c>
      <c r="AM159" s="24">
        <f>AL159-AN159</f>
        <v>38.806600000000003</v>
      </c>
      <c r="AN159" s="24"/>
      <c r="AO159" s="24">
        <f t="shared" si="862"/>
        <v>4.3100000000000005</v>
      </c>
      <c r="AP159" s="24">
        <f t="shared" si="863"/>
        <v>77.350600000000014</v>
      </c>
      <c r="AQ159" s="24">
        <f t="shared" si="864"/>
        <v>77.350600000000014</v>
      </c>
      <c r="AR159" s="24">
        <f t="shared" si="865"/>
        <v>0</v>
      </c>
    </row>
    <row r="160" spans="1:44" ht="47.25" hidden="1" x14ac:dyDescent="0.25">
      <c r="A160" s="17"/>
      <c r="B160" s="3" t="s">
        <v>161</v>
      </c>
      <c r="C160" s="24">
        <v>2.19</v>
      </c>
      <c r="D160" s="24">
        <v>32.270000000000003</v>
      </c>
      <c r="E160" s="24">
        <f>C160*D160*2</f>
        <v>141.3426</v>
      </c>
      <c r="F160" s="24">
        <f>E160-G160</f>
        <v>141.3426</v>
      </c>
      <c r="G160" s="24"/>
      <c r="H160" s="24">
        <v>2.12</v>
      </c>
      <c r="I160" s="24">
        <v>33.85</v>
      </c>
      <c r="J160" s="24">
        <f>H160*I160*2</f>
        <v>143.524</v>
      </c>
      <c r="K160" s="24">
        <f>J160-L160</f>
        <v>143.524</v>
      </c>
      <c r="L160" s="24"/>
      <c r="M160" s="24">
        <f t="shared" si="855"/>
        <v>4.3100000000000005</v>
      </c>
      <c r="N160" s="24">
        <f t="shared" si="856"/>
        <v>284.86660000000001</v>
      </c>
      <c r="O160" s="24">
        <f t="shared" si="856"/>
        <v>284.86660000000001</v>
      </c>
      <c r="P160" s="24">
        <f t="shared" si="856"/>
        <v>0</v>
      </c>
      <c r="Q160" s="24">
        <f t="shared" si="857"/>
        <v>2.19</v>
      </c>
      <c r="R160" s="24">
        <v>33.85</v>
      </c>
      <c r="S160" s="24">
        <f>Q160*R160*2</f>
        <v>148.26300000000001</v>
      </c>
      <c r="T160" s="24">
        <f>S160-U160</f>
        <v>148.26300000000001</v>
      </c>
      <c r="U160" s="24"/>
      <c r="V160" s="24">
        <f t="shared" si="858"/>
        <v>2.12</v>
      </c>
      <c r="W160" s="24">
        <v>35.200000000000003</v>
      </c>
      <c r="X160" s="24">
        <f>V160*W160*2</f>
        <v>149.24800000000002</v>
      </c>
      <c r="Y160" s="24">
        <f>X160-Z160</f>
        <v>149.24800000000002</v>
      </c>
      <c r="Z160" s="24"/>
      <c r="AA160" s="24">
        <f t="shared" si="859"/>
        <v>4.3100000000000005</v>
      </c>
      <c r="AB160" s="24">
        <f t="shared" si="860"/>
        <v>297.51100000000002</v>
      </c>
      <c r="AC160" s="24">
        <f t="shared" si="860"/>
        <v>297.51100000000002</v>
      </c>
      <c r="AD160" s="24">
        <f t="shared" si="860"/>
        <v>0</v>
      </c>
      <c r="AE160" s="24">
        <f t="shared" si="861"/>
        <v>2.19</v>
      </c>
      <c r="AF160" s="24">
        <v>35.200000000000003</v>
      </c>
      <c r="AG160" s="24">
        <f>AE160*AF160*2</f>
        <v>154.17600000000002</v>
      </c>
      <c r="AH160" s="24">
        <f>AG160-AI160</f>
        <v>154.17600000000002</v>
      </c>
      <c r="AI160" s="24"/>
      <c r="AJ160" s="24">
        <f t="shared" si="733"/>
        <v>2.12</v>
      </c>
      <c r="AK160" s="24">
        <v>36.61</v>
      </c>
      <c r="AL160" s="24">
        <f>AJ160*AK160*2</f>
        <v>155.22640000000001</v>
      </c>
      <c r="AM160" s="24">
        <f>AL160-AN160</f>
        <v>155.22640000000001</v>
      </c>
      <c r="AN160" s="24"/>
      <c r="AO160" s="24">
        <f t="shared" si="862"/>
        <v>4.3100000000000005</v>
      </c>
      <c r="AP160" s="24">
        <f t="shared" si="863"/>
        <v>309.40240000000006</v>
      </c>
      <c r="AQ160" s="24">
        <f t="shared" si="864"/>
        <v>309.40240000000006</v>
      </c>
      <c r="AR160" s="24">
        <f t="shared" si="865"/>
        <v>0</v>
      </c>
    </row>
    <row r="161" spans="1:44" s="15" customFormat="1" ht="31.5" hidden="1" x14ac:dyDescent="0.25">
      <c r="A161" s="22" t="s">
        <v>97</v>
      </c>
      <c r="B161" s="10" t="s">
        <v>41</v>
      </c>
      <c r="C161" s="8"/>
      <c r="D161" s="8"/>
      <c r="E161" s="8">
        <f t="shared" ref="E161" si="866">E162+E163+E164+E165</f>
        <v>650.00075000000004</v>
      </c>
      <c r="F161" s="8">
        <f t="shared" ref="F161" si="867">F162+F163+F164+F165</f>
        <v>650.00075000000004</v>
      </c>
      <c r="G161" s="8">
        <f t="shared" ref="G161" si="868">G162+G163+G164+G165</f>
        <v>0</v>
      </c>
      <c r="H161" s="8"/>
      <c r="I161" s="8"/>
      <c r="J161" s="8">
        <f t="shared" ref="J161" si="869">J162+J163+J164+J165</f>
        <v>595.58775000000003</v>
      </c>
      <c r="K161" s="8">
        <f t="shared" ref="K161" si="870">K162+K163+K164+K165</f>
        <v>595.58775000000003</v>
      </c>
      <c r="L161" s="8">
        <f t="shared" ref="L161" si="871">L162+L163+L164+L165</f>
        <v>0</v>
      </c>
      <c r="M161" s="8"/>
      <c r="N161" s="8">
        <f t="shared" ref="N161" si="872">N162+N163+N164+N165</f>
        <v>1245.5885000000001</v>
      </c>
      <c r="O161" s="8">
        <f t="shared" ref="O161" si="873">O162+O163+O164+O165</f>
        <v>1245.5885000000001</v>
      </c>
      <c r="P161" s="8">
        <f t="shared" ref="P161" si="874">P162+P163+P164+P165</f>
        <v>0</v>
      </c>
      <c r="Q161" s="8"/>
      <c r="R161" s="8"/>
      <c r="S161" s="8">
        <f t="shared" ref="S161" si="875">S162+S163+S164+S165</f>
        <v>681.81224999999995</v>
      </c>
      <c r="T161" s="8">
        <f t="shared" ref="T161" si="876">T162+T163+T164+T165</f>
        <v>681.81224999999995</v>
      </c>
      <c r="U161" s="8">
        <f t="shared" ref="U161" si="877">U162+U163+U164+U165</f>
        <v>0</v>
      </c>
      <c r="V161" s="8"/>
      <c r="W161" s="8"/>
      <c r="X161" s="8">
        <f t="shared" ref="X161" si="878">X162+X163+X164+X165</f>
        <v>619.36650000000009</v>
      </c>
      <c r="Y161" s="8">
        <f t="shared" ref="Y161" si="879">Y162+Y163+Y164+Y165</f>
        <v>619.36650000000009</v>
      </c>
      <c r="Z161" s="8">
        <f t="shared" ref="Z161" si="880">Z162+Z163+Z164+Z165</f>
        <v>0</v>
      </c>
      <c r="AA161" s="8"/>
      <c r="AB161" s="8">
        <f t="shared" ref="AB161" si="881">AB162+AB163+AB164+AB165</f>
        <v>1301.17875</v>
      </c>
      <c r="AC161" s="8">
        <f t="shared" ref="AC161" si="882">AC162+AC163+AC164+AC165</f>
        <v>1301.17875</v>
      </c>
      <c r="AD161" s="8">
        <f t="shared" ref="AD161" si="883">AD162+AD163+AD164+AD165</f>
        <v>0</v>
      </c>
      <c r="AE161" s="8"/>
      <c r="AF161" s="8"/>
      <c r="AG161" s="8">
        <f t="shared" ref="AG161:AI161" si="884">AG162+AG163+AG164+AG165</f>
        <v>709.0335</v>
      </c>
      <c r="AH161" s="8">
        <f t="shared" si="884"/>
        <v>709.0335</v>
      </c>
      <c r="AI161" s="8">
        <f t="shared" si="884"/>
        <v>0</v>
      </c>
      <c r="AJ161" s="8"/>
      <c r="AK161" s="8"/>
      <c r="AL161" s="8">
        <f t="shared" ref="AL161:AN161" si="885">AL162+AL163+AL164+AL165</f>
        <v>644.15234999999996</v>
      </c>
      <c r="AM161" s="8">
        <f t="shared" si="885"/>
        <v>644.15234999999996</v>
      </c>
      <c r="AN161" s="8">
        <f t="shared" si="885"/>
        <v>0</v>
      </c>
      <c r="AO161" s="8"/>
      <c r="AP161" s="8">
        <f t="shared" ref="AP161:AR161" si="886">AP162+AP163+AP164+AP165</f>
        <v>1353.1858499999998</v>
      </c>
      <c r="AQ161" s="8">
        <f t="shared" si="886"/>
        <v>1353.1858499999998</v>
      </c>
      <c r="AR161" s="8">
        <f t="shared" si="886"/>
        <v>0</v>
      </c>
    </row>
    <row r="162" spans="1:44" hidden="1" x14ac:dyDescent="0.25">
      <c r="A162" s="17"/>
      <c r="B162" s="3" t="s">
        <v>23</v>
      </c>
      <c r="C162" s="24">
        <v>4.2699999999999996</v>
      </c>
      <c r="D162" s="24">
        <v>39.28</v>
      </c>
      <c r="E162" s="24">
        <f>C162*D162</f>
        <v>167.72559999999999</v>
      </c>
      <c r="F162" s="24">
        <f>E162-G162</f>
        <v>167.72559999999999</v>
      </c>
      <c r="G162" s="24"/>
      <c r="H162" s="24">
        <v>3.73</v>
      </c>
      <c r="I162" s="24">
        <v>41.2</v>
      </c>
      <c r="J162" s="24">
        <f>H162*I162</f>
        <v>153.67600000000002</v>
      </c>
      <c r="K162" s="24">
        <f>J162-L162</f>
        <v>153.67600000000002</v>
      </c>
      <c r="L162" s="24"/>
      <c r="M162" s="24">
        <f t="shared" ref="M162:M165" si="887">C162+H162</f>
        <v>8</v>
      </c>
      <c r="N162" s="24">
        <f t="shared" ref="N162:P165" si="888">E162+J162</f>
        <v>321.40160000000003</v>
      </c>
      <c r="O162" s="24">
        <f t="shared" si="888"/>
        <v>321.40160000000003</v>
      </c>
      <c r="P162" s="24">
        <f t="shared" si="888"/>
        <v>0</v>
      </c>
      <c r="Q162" s="24">
        <f t="shared" ref="Q162:Q165" si="889">C162</f>
        <v>4.2699999999999996</v>
      </c>
      <c r="R162" s="24">
        <v>41.2</v>
      </c>
      <c r="S162" s="24">
        <f>Q162*R162</f>
        <v>175.92400000000001</v>
      </c>
      <c r="T162" s="24">
        <f>S162-U162</f>
        <v>175.92400000000001</v>
      </c>
      <c r="U162" s="24"/>
      <c r="V162" s="24">
        <f t="shared" ref="V162:V165" si="890">H162</f>
        <v>3.73</v>
      </c>
      <c r="W162" s="24">
        <v>42.85</v>
      </c>
      <c r="X162" s="24">
        <f>V162*W162</f>
        <v>159.8305</v>
      </c>
      <c r="Y162" s="24">
        <f>X162-Z162</f>
        <v>159.8305</v>
      </c>
      <c r="Z162" s="24"/>
      <c r="AA162" s="24">
        <f t="shared" ref="AA162:AA165" si="891">Q162+V162</f>
        <v>8</v>
      </c>
      <c r="AB162" s="24">
        <f t="shared" ref="AB162:AD165" si="892">S162+X162</f>
        <v>335.75450000000001</v>
      </c>
      <c r="AC162" s="24">
        <f t="shared" si="892"/>
        <v>335.75450000000001</v>
      </c>
      <c r="AD162" s="24">
        <f t="shared" si="892"/>
        <v>0</v>
      </c>
      <c r="AE162" s="24">
        <f t="shared" ref="AE162:AE165" si="893">C162</f>
        <v>4.2699999999999996</v>
      </c>
      <c r="AF162" s="24">
        <v>42.85</v>
      </c>
      <c r="AG162" s="24">
        <f>AE162*AF162</f>
        <v>182.96949999999998</v>
      </c>
      <c r="AH162" s="24">
        <f>AG162-AI162</f>
        <v>182.96949999999998</v>
      </c>
      <c r="AI162" s="24"/>
      <c r="AJ162" s="24">
        <f t="shared" si="733"/>
        <v>3.73</v>
      </c>
      <c r="AK162" s="24">
        <v>44.56</v>
      </c>
      <c r="AL162" s="24">
        <f>AJ162*AK162</f>
        <v>166.2088</v>
      </c>
      <c r="AM162" s="24">
        <f>AL162-AN162</f>
        <v>166.2088</v>
      </c>
      <c r="AN162" s="24"/>
      <c r="AO162" s="24">
        <f t="shared" ref="AO162:AO165" si="894">AE162+AJ162</f>
        <v>8</v>
      </c>
      <c r="AP162" s="24">
        <f t="shared" ref="AP162:AP165" si="895">AG162+AL162</f>
        <v>349.17829999999998</v>
      </c>
      <c r="AQ162" s="24">
        <f t="shared" ref="AQ162:AQ165" si="896">AH162+AM162</f>
        <v>349.17829999999998</v>
      </c>
      <c r="AR162" s="24">
        <f t="shared" ref="AR162:AR165" si="897">AI162+AN162</f>
        <v>0</v>
      </c>
    </row>
    <row r="163" spans="1:44" hidden="1" x14ac:dyDescent="0.25">
      <c r="A163" s="17"/>
      <c r="B163" s="3" t="s">
        <v>25</v>
      </c>
      <c r="C163" s="24">
        <v>4.2699999999999996</v>
      </c>
      <c r="D163" s="24">
        <v>32.270000000000003</v>
      </c>
      <c r="E163" s="24">
        <f>C163*D163</f>
        <v>137.7929</v>
      </c>
      <c r="F163" s="24">
        <f>E163-G163</f>
        <v>137.7929</v>
      </c>
      <c r="G163" s="24"/>
      <c r="H163" s="24">
        <v>3.73</v>
      </c>
      <c r="I163" s="24">
        <v>33.85</v>
      </c>
      <c r="J163" s="24">
        <f>H163*I163</f>
        <v>126.26050000000001</v>
      </c>
      <c r="K163" s="24">
        <f>J163-L163</f>
        <v>126.26050000000001</v>
      </c>
      <c r="L163" s="24"/>
      <c r="M163" s="24">
        <f t="shared" si="887"/>
        <v>8</v>
      </c>
      <c r="N163" s="24">
        <f t="shared" si="888"/>
        <v>264.05340000000001</v>
      </c>
      <c r="O163" s="24">
        <f t="shared" si="888"/>
        <v>264.05340000000001</v>
      </c>
      <c r="P163" s="24">
        <f t="shared" si="888"/>
        <v>0</v>
      </c>
      <c r="Q163" s="24">
        <f t="shared" si="889"/>
        <v>4.2699999999999996</v>
      </c>
      <c r="R163" s="24">
        <v>33.85</v>
      </c>
      <c r="S163" s="24">
        <f>Q163*R163</f>
        <v>144.5395</v>
      </c>
      <c r="T163" s="24">
        <f>S163-U163</f>
        <v>144.5395</v>
      </c>
      <c r="U163" s="24"/>
      <c r="V163" s="24">
        <f t="shared" si="890"/>
        <v>3.73</v>
      </c>
      <c r="W163" s="24">
        <v>35.200000000000003</v>
      </c>
      <c r="X163" s="24">
        <f>V163*W163</f>
        <v>131.29600000000002</v>
      </c>
      <c r="Y163" s="24">
        <f>X163-Z163</f>
        <v>131.29600000000002</v>
      </c>
      <c r="Z163" s="24"/>
      <c r="AA163" s="24">
        <f t="shared" si="891"/>
        <v>8</v>
      </c>
      <c r="AB163" s="24">
        <f t="shared" si="892"/>
        <v>275.83550000000002</v>
      </c>
      <c r="AC163" s="24">
        <f t="shared" si="892"/>
        <v>275.83550000000002</v>
      </c>
      <c r="AD163" s="24">
        <f t="shared" si="892"/>
        <v>0</v>
      </c>
      <c r="AE163" s="24">
        <f t="shared" si="893"/>
        <v>4.2699999999999996</v>
      </c>
      <c r="AF163" s="24">
        <v>35.200000000000003</v>
      </c>
      <c r="AG163" s="24">
        <f>AE163*AF163</f>
        <v>150.304</v>
      </c>
      <c r="AH163" s="24">
        <f>AG163-AI163</f>
        <v>150.304</v>
      </c>
      <c r="AI163" s="24"/>
      <c r="AJ163" s="24">
        <f t="shared" si="733"/>
        <v>3.73</v>
      </c>
      <c r="AK163" s="24">
        <v>36.61</v>
      </c>
      <c r="AL163" s="24">
        <f>AJ163*AK163</f>
        <v>136.55529999999999</v>
      </c>
      <c r="AM163" s="24">
        <f>AL163-AN163</f>
        <v>136.55529999999999</v>
      </c>
      <c r="AN163" s="24"/>
      <c r="AO163" s="24">
        <f t="shared" si="894"/>
        <v>8</v>
      </c>
      <c r="AP163" s="24">
        <f t="shared" si="895"/>
        <v>286.85929999999996</v>
      </c>
      <c r="AQ163" s="24">
        <f t="shared" si="896"/>
        <v>286.85929999999996</v>
      </c>
      <c r="AR163" s="24">
        <f t="shared" si="897"/>
        <v>0</v>
      </c>
    </row>
    <row r="164" spans="1:44" ht="31.5" hidden="1" x14ac:dyDescent="0.25">
      <c r="A164" s="17"/>
      <c r="B164" s="3" t="s">
        <v>156</v>
      </c>
      <c r="C164" s="24">
        <v>4.2699999999999996</v>
      </c>
      <c r="D164" s="24">
        <v>32.270000000000003</v>
      </c>
      <c r="E164" s="24">
        <f>C164*D164*0.5</f>
        <v>68.896450000000002</v>
      </c>
      <c r="F164" s="24">
        <f>E164-G164</f>
        <v>68.896450000000002</v>
      </c>
      <c r="G164" s="24"/>
      <c r="H164" s="24">
        <v>3.73</v>
      </c>
      <c r="I164" s="24">
        <v>33.85</v>
      </c>
      <c r="J164" s="24">
        <f>H164*I164*0.5</f>
        <v>63.130250000000004</v>
      </c>
      <c r="K164" s="24">
        <f>J164-L164</f>
        <v>63.130250000000004</v>
      </c>
      <c r="L164" s="24"/>
      <c r="M164" s="24">
        <f t="shared" si="887"/>
        <v>8</v>
      </c>
      <c r="N164" s="24">
        <f t="shared" si="888"/>
        <v>132.02670000000001</v>
      </c>
      <c r="O164" s="24">
        <f t="shared" si="888"/>
        <v>132.02670000000001</v>
      </c>
      <c r="P164" s="24">
        <f t="shared" si="888"/>
        <v>0</v>
      </c>
      <c r="Q164" s="24">
        <f t="shared" si="889"/>
        <v>4.2699999999999996</v>
      </c>
      <c r="R164" s="24">
        <v>33.85</v>
      </c>
      <c r="S164" s="24">
        <f>Q164*R164*0.5</f>
        <v>72.269750000000002</v>
      </c>
      <c r="T164" s="24">
        <f>S164-U164</f>
        <v>72.269750000000002</v>
      </c>
      <c r="U164" s="24"/>
      <c r="V164" s="24">
        <f t="shared" si="890"/>
        <v>3.73</v>
      </c>
      <c r="W164" s="24">
        <v>35.200000000000003</v>
      </c>
      <c r="X164" s="24">
        <f>V164*W164*0.5</f>
        <v>65.64800000000001</v>
      </c>
      <c r="Y164" s="24">
        <f>X164-Z164</f>
        <v>65.64800000000001</v>
      </c>
      <c r="Z164" s="24"/>
      <c r="AA164" s="24">
        <f t="shared" si="891"/>
        <v>8</v>
      </c>
      <c r="AB164" s="24">
        <f t="shared" si="892"/>
        <v>137.91775000000001</v>
      </c>
      <c r="AC164" s="24">
        <f t="shared" si="892"/>
        <v>137.91775000000001</v>
      </c>
      <c r="AD164" s="24">
        <f t="shared" si="892"/>
        <v>0</v>
      </c>
      <c r="AE164" s="24">
        <f t="shared" si="893"/>
        <v>4.2699999999999996</v>
      </c>
      <c r="AF164" s="24">
        <v>35.200000000000003</v>
      </c>
      <c r="AG164" s="24">
        <f>AE164*AF164*0.5</f>
        <v>75.152000000000001</v>
      </c>
      <c r="AH164" s="24">
        <f>AG164-AI164</f>
        <v>75.152000000000001</v>
      </c>
      <c r="AI164" s="24"/>
      <c r="AJ164" s="24">
        <f t="shared" si="733"/>
        <v>3.73</v>
      </c>
      <c r="AK164" s="24">
        <v>36.61</v>
      </c>
      <c r="AL164" s="24">
        <f>AJ164*AK164*0.5</f>
        <v>68.277649999999994</v>
      </c>
      <c r="AM164" s="24">
        <f>AL164-AN164</f>
        <v>68.277649999999994</v>
      </c>
      <c r="AN164" s="24"/>
      <c r="AO164" s="24">
        <f t="shared" si="894"/>
        <v>8</v>
      </c>
      <c r="AP164" s="24">
        <f t="shared" si="895"/>
        <v>143.42964999999998</v>
      </c>
      <c r="AQ164" s="24">
        <f t="shared" si="896"/>
        <v>143.42964999999998</v>
      </c>
      <c r="AR164" s="24">
        <f t="shared" si="897"/>
        <v>0</v>
      </c>
    </row>
    <row r="165" spans="1:44" ht="47.25" hidden="1" x14ac:dyDescent="0.25">
      <c r="A165" s="17"/>
      <c r="B165" s="3" t="s">
        <v>161</v>
      </c>
      <c r="C165" s="24">
        <v>4.2699999999999996</v>
      </c>
      <c r="D165" s="24">
        <v>32.270000000000003</v>
      </c>
      <c r="E165" s="24">
        <f>C165*D165*2</f>
        <v>275.58580000000001</v>
      </c>
      <c r="F165" s="24">
        <f>E165-G165</f>
        <v>275.58580000000001</v>
      </c>
      <c r="G165" s="24"/>
      <c r="H165" s="24">
        <v>3.73</v>
      </c>
      <c r="I165" s="24">
        <v>33.85</v>
      </c>
      <c r="J165" s="24">
        <f>H165*I165*2</f>
        <v>252.52100000000002</v>
      </c>
      <c r="K165" s="24">
        <f>J165-L165</f>
        <v>252.52100000000002</v>
      </c>
      <c r="L165" s="24"/>
      <c r="M165" s="24">
        <f t="shared" si="887"/>
        <v>8</v>
      </c>
      <c r="N165" s="24">
        <f t="shared" si="888"/>
        <v>528.10680000000002</v>
      </c>
      <c r="O165" s="24">
        <f t="shared" si="888"/>
        <v>528.10680000000002</v>
      </c>
      <c r="P165" s="24">
        <f t="shared" si="888"/>
        <v>0</v>
      </c>
      <c r="Q165" s="24">
        <f t="shared" si="889"/>
        <v>4.2699999999999996</v>
      </c>
      <c r="R165" s="24">
        <v>33.85</v>
      </c>
      <c r="S165" s="24">
        <f>Q165*R165*2</f>
        <v>289.07900000000001</v>
      </c>
      <c r="T165" s="24">
        <f>S165-U165</f>
        <v>289.07900000000001</v>
      </c>
      <c r="U165" s="24"/>
      <c r="V165" s="24">
        <f t="shared" si="890"/>
        <v>3.73</v>
      </c>
      <c r="W165" s="24">
        <v>35.200000000000003</v>
      </c>
      <c r="X165" s="24">
        <f>V165*W165*2</f>
        <v>262.59200000000004</v>
      </c>
      <c r="Y165" s="24">
        <f>X165-Z165</f>
        <v>262.59200000000004</v>
      </c>
      <c r="Z165" s="24"/>
      <c r="AA165" s="24">
        <f t="shared" si="891"/>
        <v>8</v>
      </c>
      <c r="AB165" s="24">
        <f t="shared" si="892"/>
        <v>551.67100000000005</v>
      </c>
      <c r="AC165" s="24">
        <f t="shared" si="892"/>
        <v>551.67100000000005</v>
      </c>
      <c r="AD165" s="24">
        <f t="shared" si="892"/>
        <v>0</v>
      </c>
      <c r="AE165" s="24">
        <f t="shared" si="893"/>
        <v>4.2699999999999996</v>
      </c>
      <c r="AF165" s="24">
        <v>35.200000000000003</v>
      </c>
      <c r="AG165" s="24">
        <f>AE165*AF165*2</f>
        <v>300.608</v>
      </c>
      <c r="AH165" s="24">
        <f>AG165-AI165</f>
        <v>300.608</v>
      </c>
      <c r="AI165" s="24"/>
      <c r="AJ165" s="24">
        <f t="shared" si="733"/>
        <v>3.73</v>
      </c>
      <c r="AK165" s="24">
        <v>36.61</v>
      </c>
      <c r="AL165" s="24">
        <f>AJ165*AK165*2</f>
        <v>273.11059999999998</v>
      </c>
      <c r="AM165" s="24">
        <f>AL165-AN165</f>
        <v>273.11059999999998</v>
      </c>
      <c r="AN165" s="24"/>
      <c r="AO165" s="24">
        <f t="shared" si="894"/>
        <v>8</v>
      </c>
      <c r="AP165" s="24">
        <f t="shared" si="895"/>
        <v>573.71859999999992</v>
      </c>
      <c r="AQ165" s="24">
        <f t="shared" si="896"/>
        <v>573.71859999999992</v>
      </c>
      <c r="AR165" s="24">
        <f t="shared" si="897"/>
        <v>0</v>
      </c>
    </row>
    <row r="166" spans="1:44" s="15" customFormat="1" ht="31.5" hidden="1" x14ac:dyDescent="0.25">
      <c r="A166" s="22" t="s">
        <v>98</v>
      </c>
      <c r="B166" s="10" t="s">
        <v>42</v>
      </c>
      <c r="C166" s="8"/>
      <c r="D166" s="8"/>
      <c r="E166" s="8">
        <f t="shared" ref="E166" si="898">E167+E168+E169+E170</f>
        <v>453.63049999999998</v>
      </c>
      <c r="F166" s="8">
        <f t="shared" ref="F166" si="899">F167+F168+F169+F170</f>
        <v>453.63049999999998</v>
      </c>
      <c r="G166" s="8">
        <f t="shared" ref="G166" si="900">G167+G168+G169+G170</f>
        <v>0</v>
      </c>
      <c r="H166" s="8"/>
      <c r="I166" s="8"/>
      <c r="J166" s="8">
        <f t="shared" ref="J166" si="901">J167+J168+J169+J170</f>
        <v>434.31600000000003</v>
      </c>
      <c r="K166" s="8">
        <f t="shared" ref="K166" si="902">K167+K168+K169+K170</f>
        <v>434.31600000000003</v>
      </c>
      <c r="L166" s="8">
        <f t="shared" ref="L166" si="903">L167+L168+L169+L170</f>
        <v>0</v>
      </c>
      <c r="M166" s="8"/>
      <c r="N166" s="8">
        <f t="shared" ref="N166" si="904">N167+N168+N169+N170</f>
        <v>887.94650000000001</v>
      </c>
      <c r="O166" s="8">
        <f t="shared" ref="O166" si="905">O167+O168+O169+O170</f>
        <v>887.94650000000001</v>
      </c>
      <c r="P166" s="8">
        <f t="shared" ref="P166" si="906">P167+P168+P169+P170</f>
        <v>0</v>
      </c>
      <c r="Q166" s="8"/>
      <c r="R166" s="8"/>
      <c r="S166" s="8">
        <f t="shared" ref="S166" si="907">S167+S168+S169+S170</f>
        <v>475.83150000000001</v>
      </c>
      <c r="T166" s="8">
        <f t="shared" ref="T166" si="908">T167+T168+T169+T170</f>
        <v>475.83150000000001</v>
      </c>
      <c r="U166" s="8">
        <f t="shared" ref="U166" si="909">U167+U168+U169+U170</f>
        <v>0</v>
      </c>
      <c r="V166" s="8"/>
      <c r="W166" s="8"/>
      <c r="X166" s="8">
        <f t="shared" ref="X166" si="910">X167+X168+X169+X170</f>
        <v>451.65600000000006</v>
      </c>
      <c r="Y166" s="8">
        <f t="shared" ref="Y166" si="911">Y167+Y168+Y169+Y170</f>
        <v>451.65600000000006</v>
      </c>
      <c r="Z166" s="8">
        <f t="shared" ref="Z166" si="912">Z167+Z168+Z169+Z170</f>
        <v>0</v>
      </c>
      <c r="AA166" s="8"/>
      <c r="AB166" s="8">
        <f t="shared" ref="AB166" si="913">AB167+AB168+AB169+AB170</f>
        <v>927.48750000000007</v>
      </c>
      <c r="AC166" s="8">
        <f t="shared" ref="AC166" si="914">AC167+AC168+AC169+AC170</f>
        <v>927.48750000000007</v>
      </c>
      <c r="AD166" s="8">
        <f t="shared" ref="AD166" si="915">AD167+AD168+AD169+AD170</f>
        <v>0</v>
      </c>
      <c r="AE166" s="8"/>
      <c r="AF166" s="8"/>
      <c r="AG166" s="8">
        <f t="shared" ref="AG166:AI166" si="916">AG167+AG168+AG169+AG170</f>
        <v>494.82899999999995</v>
      </c>
      <c r="AH166" s="8">
        <f t="shared" si="916"/>
        <v>494.82899999999995</v>
      </c>
      <c r="AI166" s="8">
        <f t="shared" si="916"/>
        <v>0</v>
      </c>
      <c r="AJ166" s="8"/>
      <c r="AK166" s="8"/>
      <c r="AL166" s="8">
        <f t="shared" ref="AL166:AN166" si="917">AL167+AL168+AL169+AL170</f>
        <v>469.73040000000003</v>
      </c>
      <c r="AM166" s="8">
        <f t="shared" si="917"/>
        <v>469.73040000000003</v>
      </c>
      <c r="AN166" s="8">
        <f t="shared" si="917"/>
        <v>0</v>
      </c>
      <c r="AO166" s="8"/>
      <c r="AP166" s="8">
        <f t="shared" ref="AP166:AR166" si="918">AP167+AP168+AP169+AP170</f>
        <v>964.5594000000001</v>
      </c>
      <c r="AQ166" s="8">
        <f t="shared" si="918"/>
        <v>964.5594000000001</v>
      </c>
      <c r="AR166" s="8">
        <f t="shared" si="918"/>
        <v>0</v>
      </c>
    </row>
    <row r="167" spans="1:44" hidden="1" x14ac:dyDescent="0.25">
      <c r="A167" s="17"/>
      <c r="B167" s="3" t="s">
        <v>23</v>
      </c>
      <c r="C167" s="24">
        <v>2.98</v>
      </c>
      <c r="D167" s="24">
        <v>39.28</v>
      </c>
      <c r="E167" s="24">
        <f>C167*D167</f>
        <v>117.0544</v>
      </c>
      <c r="F167" s="24">
        <f>E167-G167</f>
        <v>117.0544</v>
      </c>
      <c r="G167" s="24"/>
      <c r="H167" s="24">
        <v>2.72</v>
      </c>
      <c r="I167" s="24">
        <v>41.2</v>
      </c>
      <c r="J167" s="24">
        <f>H167*I167</f>
        <v>112.06400000000002</v>
      </c>
      <c r="K167" s="24">
        <f>J167-L167</f>
        <v>112.06400000000002</v>
      </c>
      <c r="L167" s="24"/>
      <c r="M167" s="24">
        <f t="shared" ref="M167:M170" si="919">C167+H167</f>
        <v>5.7</v>
      </c>
      <c r="N167" s="24">
        <f t="shared" ref="N167:P168" si="920">E167+J167</f>
        <v>229.11840000000001</v>
      </c>
      <c r="O167" s="24">
        <f t="shared" si="920"/>
        <v>229.11840000000001</v>
      </c>
      <c r="P167" s="24">
        <f t="shared" si="920"/>
        <v>0</v>
      </c>
      <c r="Q167" s="24">
        <f t="shared" ref="Q167:Q170" si="921">C167</f>
        <v>2.98</v>
      </c>
      <c r="R167" s="24">
        <v>41.2</v>
      </c>
      <c r="S167" s="24">
        <f>Q167*R167</f>
        <v>122.77600000000001</v>
      </c>
      <c r="T167" s="24">
        <f>S167-U167</f>
        <v>122.77600000000001</v>
      </c>
      <c r="U167" s="24"/>
      <c r="V167" s="24">
        <f t="shared" ref="V167:V170" si="922">H167</f>
        <v>2.72</v>
      </c>
      <c r="W167" s="24">
        <v>42.85</v>
      </c>
      <c r="X167" s="24">
        <f>V167*W167</f>
        <v>116.55200000000001</v>
      </c>
      <c r="Y167" s="24">
        <f>X167-Z167</f>
        <v>116.55200000000001</v>
      </c>
      <c r="Z167" s="24"/>
      <c r="AA167" s="24">
        <f t="shared" ref="AA167:AA170" si="923">Q167+V167</f>
        <v>5.7</v>
      </c>
      <c r="AB167" s="24">
        <f t="shared" ref="AB167:AD168" si="924">S167+X167</f>
        <v>239.32800000000003</v>
      </c>
      <c r="AC167" s="24">
        <f t="shared" si="924"/>
        <v>239.32800000000003</v>
      </c>
      <c r="AD167" s="24">
        <f t="shared" si="924"/>
        <v>0</v>
      </c>
      <c r="AE167" s="24">
        <f t="shared" ref="AE167:AE170" si="925">C167</f>
        <v>2.98</v>
      </c>
      <c r="AF167" s="24">
        <v>42.85</v>
      </c>
      <c r="AG167" s="24">
        <f>AE167*AF167</f>
        <v>127.693</v>
      </c>
      <c r="AH167" s="24">
        <f>AG167-AI167</f>
        <v>127.693</v>
      </c>
      <c r="AI167" s="24"/>
      <c r="AJ167" s="24">
        <f t="shared" si="733"/>
        <v>2.72</v>
      </c>
      <c r="AK167" s="24">
        <v>44.56</v>
      </c>
      <c r="AL167" s="24">
        <f>AJ167*AK167</f>
        <v>121.20320000000001</v>
      </c>
      <c r="AM167" s="24">
        <f>AL167-AN167</f>
        <v>121.20320000000001</v>
      </c>
      <c r="AN167" s="24"/>
      <c r="AO167" s="24">
        <f t="shared" ref="AO167:AO170" si="926">AE167+AJ167</f>
        <v>5.7</v>
      </c>
      <c r="AP167" s="24">
        <f t="shared" ref="AP167:AP168" si="927">AG167+AL167</f>
        <v>248.89620000000002</v>
      </c>
      <c r="AQ167" s="24">
        <f t="shared" ref="AQ167:AQ168" si="928">AH167+AM167</f>
        <v>248.89620000000002</v>
      </c>
      <c r="AR167" s="24">
        <f t="shared" ref="AR167:AR168" si="929">AI167+AN167</f>
        <v>0</v>
      </c>
    </row>
    <row r="168" spans="1:44" hidden="1" x14ac:dyDescent="0.25">
      <c r="A168" s="17"/>
      <c r="B168" s="3" t="s">
        <v>25</v>
      </c>
      <c r="C168" s="24">
        <v>2.98</v>
      </c>
      <c r="D168" s="24">
        <v>32.270000000000003</v>
      </c>
      <c r="E168" s="24">
        <f>C168*D168</f>
        <v>96.164600000000007</v>
      </c>
      <c r="F168" s="24">
        <f>E168-G168</f>
        <v>96.164600000000007</v>
      </c>
      <c r="G168" s="24"/>
      <c r="H168" s="24">
        <v>2.72</v>
      </c>
      <c r="I168" s="24">
        <v>33.85</v>
      </c>
      <c r="J168" s="24">
        <f>H168*I168</f>
        <v>92.072000000000017</v>
      </c>
      <c r="K168" s="24">
        <f>J168-L168</f>
        <v>92.072000000000017</v>
      </c>
      <c r="L168" s="24"/>
      <c r="M168" s="24">
        <f t="shared" si="919"/>
        <v>5.7</v>
      </c>
      <c r="N168" s="24">
        <f t="shared" si="920"/>
        <v>188.23660000000001</v>
      </c>
      <c r="O168" s="24">
        <f t="shared" si="920"/>
        <v>188.23660000000001</v>
      </c>
      <c r="P168" s="24">
        <f t="shared" si="920"/>
        <v>0</v>
      </c>
      <c r="Q168" s="24">
        <f t="shared" si="921"/>
        <v>2.98</v>
      </c>
      <c r="R168" s="24">
        <v>33.85</v>
      </c>
      <c r="S168" s="24">
        <f>Q168*R168</f>
        <v>100.873</v>
      </c>
      <c r="T168" s="24">
        <f>S168-U168</f>
        <v>100.873</v>
      </c>
      <c r="U168" s="24"/>
      <c r="V168" s="24">
        <f t="shared" si="922"/>
        <v>2.72</v>
      </c>
      <c r="W168" s="24">
        <v>35.200000000000003</v>
      </c>
      <c r="X168" s="24">
        <f>V168*W168</f>
        <v>95.744000000000014</v>
      </c>
      <c r="Y168" s="24">
        <f>X168-Z168</f>
        <v>95.744000000000014</v>
      </c>
      <c r="Z168" s="24"/>
      <c r="AA168" s="24">
        <f t="shared" si="923"/>
        <v>5.7</v>
      </c>
      <c r="AB168" s="24">
        <f t="shared" si="924"/>
        <v>196.61700000000002</v>
      </c>
      <c r="AC168" s="24">
        <f t="shared" si="924"/>
        <v>196.61700000000002</v>
      </c>
      <c r="AD168" s="24">
        <f t="shared" si="924"/>
        <v>0</v>
      </c>
      <c r="AE168" s="24">
        <f t="shared" si="925"/>
        <v>2.98</v>
      </c>
      <c r="AF168" s="24">
        <v>35.200000000000003</v>
      </c>
      <c r="AG168" s="24">
        <f>AE168*AF168</f>
        <v>104.896</v>
      </c>
      <c r="AH168" s="24">
        <f>AG168-AI168</f>
        <v>104.896</v>
      </c>
      <c r="AI168" s="24"/>
      <c r="AJ168" s="24">
        <f t="shared" si="733"/>
        <v>2.72</v>
      </c>
      <c r="AK168" s="24">
        <v>36.61</v>
      </c>
      <c r="AL168" s="24">
        <f>AJ168*AK168</f>
        <v>99.5792</v>
      </c>
      <c r="AM168" s="24">
        <f>AL168-AN168</f>
        <v>99.5792</v>
      </c>
      <c r="AN168" s="24"/>
      <c r="AO168" s="24">
        <f t="shared" si="926"/>
        <v>5.7</v>
      </c>
      <c r="AP168" s="24">
        <f t="shared" si="927"/>
        <v>204.4752</v>
      </c>
      <c r="AQ168" s="24">
        <f t="shared" si="928"/>
        <v>204.4752</v>
      </c>
      <c r="AR168" s="24">
        <f t="shared" si="929"/>
        <v>0</v>
      </c>
    </row>
    <row r="169" spans="1:44" ht="31.5" hidden="1" x14ac:dyDescent="0.25">
      <c r="A169" s="17"/>
      <c r="B169" s="3" t="s">
        <v>156</v>
      </c>
      <c r="C169" s="24">
        <v>2.98</v>
      </c>
      <c r="D169" s="24">
        <v>32.270000000000003</v>
      </c>
      <c r="E169" s="24">
        <f>C169*D169*0.5</f>
        <v>48.082300000000004</v>
      </c>
      <c r="F169" s="24">
        <f>E169</f>
        <v>48.082300000000004</v>
      </c>
      <c r="G169" s="24"/>
      <c r="H169" s="24">
        <v>2.72</v>
      </c>
      <c r="I169" s="24">
        <v>33.85</v>
      </c>
      <c r="J169" s="24">
        <f>H169*I169*0.5</f>
        <v>46.036000000000008</v>
      </c>
      <c r="K169" s="24">
        <f>J169</f>
        <v>46.036000000000008</v>
      </c>
      <c r="L169" s="24"/>
      <c r="M169" s="24">
        <f t="shared" si="919"/>
        <v>5.7</v>
      </c>
      <c r="N169" s="24">
        <f>E169+J169</f>
        <v>94.118300000000005</v>
      </c>
      <c r="O169" s="24">
        <f>N169</f>
        <v>94.118300000000005</v>
      </c>
      <c r="P169" s="24">
        <v>0</v>
      </c>
      <c r="Q169" s="24">
        <f t="shared" si="921"/>
        <v>2.98</v>
      </c>
      <c r="R169" s="24">
        <v>33.85</v>
      </c>
      <c r="S169" s="24">
        <f>Q169*R169*0.5</f>
        <v>50.436500000000002</v>
      </c>
      <c r="T169" s="24">
        <f>S169</f>
        <v>50.436500000000002</v>
      </c>
      <c r="U169" s="24"/>
      <c r="V169" s="24">
        <f t="shared" si="922"/>
        <v>2.72</v>
      </c>
      <c r="W169" s="24">
        <v>35.200000000000003</v>
      </c>
      <c r="X169" s="24">
        <f>V169*W169*0.5</f>
        <v>47.872000000000007</v>
      </c>
      <c r="Y169" s="24">
        <f>X169</f>
        <v>47.872000000000007</v>
      </c>
      <c r="Z169" s="24"/>
      <c r="AA169" s="24">
        <f t="shared" si="923"/>
        <v>5.7</v>
      </c>
      <c r="AB169" s="24">
        <f>S169+X169</f>
        <v>98.308500000000009</v>
      </c>
      <c r="AC169" s="24">
        <f>AB169</f>
        <v>98.308500000000009</v>
      </c>
      <c r="AD169" s="24">
        <v>0</v>
      </c>
      <c r="AE169" s="24">
        <f t="shared" si="925"/>
        <v>2.98</v>
      </c>
      <c r="AF169" s="24">
        <v>35.200000000000003</v>
      </c>
      <c r="AG169" s="24">
        <f>AE169*AF169*0.5</f>
        <v>52.448</v>
      </c>
      <c r="AH169" s="24">
        <f>AG169</f>
        <v>52.448</v>
      </c>
      <c r="AI169" s="24"/>
      <c r="AJ169" s="24">
        <f t="shared" si="733"/>
        <v>2.72</v>
      </c>
      <c r="AK169" s="24">
        <v>36.61</v>
      </c>
      <c r="AL169" s="24">
        <f>AJ169*AK169*0.5</f>
        <v>49.7896</v>
      </c>
      <c r="AM169" s="24">
        <f>AL169</f>
        <v>49.7896</v>
      </c>
      <c r="AN169" s="24"/>
      <c r="AO169" s="24">
        <f t="shared" si="926"/>
        <v>5.7</v>
      </c>
      <c r="AP169" s="24">
        <f>AG169+AL169</f>
        <v>102.2376</v>
      </c>
      <c r="AQ169" s="24">
        <f>AP169</f>
        <v>102.2376</v>
      </c>
      <c r="AR169" s="24">
        <v>0</v>
      </c>
    </row>
    <row r="170" spans="1:44" ht="47.25" hidden="1" x14ac:dyDescent="0.25">
      <c r="A170" s="17"/>
      <c r="B170" s="3" t="s">
        <v>161</v>
      </c>
      <c r="C170" s="24">
        <v>2.98</v>
      </c>
      <c r="D170" s="24">
        <v>32.270000000000003</v>
      </c>
      <c r="E170" s="24">
        <f>C170*D170*2</f>
        <v>192.32920000000001</v>
      </c>
      <c r="F170" s="24">
        <f>E170-G170</f>
        <v>192.32920000000001</v>
      </c>
      <c r="G170" s="24"/>
      <c r="H170" s="24">
        <v>2.72</v>
      </c>
      <c r="I170" s="24">
        <v>33.85</v>
      </c>
      <c r="J170" s="24">
        <f>H170*I170*2</f>
        <v>184.14400000000003</v>
      </c>
      <c r="K170" s="24">
        <f>J170-L170</f>
        <v>184.14400000000003</v>
      </c>
      <c r="L170" s="24"/>
      <c r="M170" s="24">
        <f t="shared" si="919"/>
        <v>5.7</v>
      </c>
      <c r="N170" s="24">
        <f t="shared" ref="N170" si="930">E170+J170</f>
        <v>376.47320000000002</v>
      </c>
      <c r="O170" s="24">
        <f t="shared" ref="O170" si="931">F170+K170</f>
        <v>376.47320000000002</v>
      </c>
      <c r="P170" s="24">
        <f t="shared" ref="P170" si="932">G170+L170</f>
        <v>0</v>
      </c>
      <c r="Q170" s="24">
        <f t="shared" si="921"/>
        <v>2.98</v>
      </c>
      <c r="R170" s="24">
        <v>33.85</v>
      </c>
      <c r="S170" s="24">
        <f>Q170*R170*2</f>
        <v>201.74600000000001</v>
      </c>
      <c r="T170" s="24">
        <f>S170-U170</f>
        <v>201.74600000000001</v>
      </c>
      <c r="U170" s="24"/>
      <c r="V170" s="24">
        <f t="shared" si="922"/>
        <v>2.72</v>
      </c>
      <c r="W170" s="24">
        <v>35.200000000000003</v>
      </c>
      <c r="X170" s="24">
        <f>V170*W170*2</f>
        <v>191.48800000000003</v>
      </c>
      <c r="Y170" s="24">
        <f>X170-Z170</f>
        <v>191.48800000000003</v>
      </c>
      <c r="Z170" s="24"/>
      <c r="AA170" s="24">
        <f t="shared" si="923"/>
        <v>5.7</v>
      </c>
      <c r="AB170" s="24">
        <f t="shared" ref="AB170" si="933">S170+X170</f>
        <v>393.23400000000004</v>
      </c>
      <c r="AC170" s="24">
        <f t="shared" ref="AC170" si="934">T170+Y170</f>
        <v>393.23400000000004</v>
      </c>
      <c r="AD170" s="24">
        <f t="shared" ref="AD170" si="935">U170+Z170</f>
        <v>0</v>
      </c>
      <c r="AE170" s="24">
        <f t="shared" si="925"/>
        <v>2.98</v>
      </c>
      <c r="AF170" s="24">
        <v>35.200000000000003</v>
      </c>
      <c r="AG170" s="24">
        <f>AE170*AF170*2</f>
        <v>209.792</v>
      </c>
      <c r="AH170" s="24">
        <f>AG170-AI170</f>
        <v>209.792</v>
      </c>
      <c r="AI170" s="24"/>
      <c r="AJ170" s="24">
        <f t="shared" si="733"/>
        <v>2.72</v>
      </c>
      <c r="AK170" s="24">
        <v>36.61</v>
      </c>
      <c r="AL170" s="24">
        <f>AJ170*AK170*2</f>
        <v>199.1584</v>
      </c>
      <c r="AM170" s="24">
        <f>AL170-AN170</f>
        <v>199.1584</v>
      </c>
      <c r="AN170" s="24"/>
      <c r="AO170" s="24">
        <f t="shared" si="926"/>
        <v>5.7</v>
      </c>
      <c r="AP170" s="24">
        <f t="shared" ref="AP170" si="936">AG170+AL170</f>
        <v>408.9504</v>
      </c>
      <c r="AQ170" s="24">
        <f t="shared" ref="AQ170" si="937">AH170+AM170</f>
        <v>408.9504</v>
      </c>
      <c r="AR170" s="24">
        <f t="shared" ref="AR170" si="938">AI170+AN170</f>
        <v>0</v>
      </c>
    </row>
    <row r="171" spans="1:44" s="15" customFormat="1" ht="31.5" hidden="1" x14ac:dyDescent="0.25">
      <c r="A171" s="22" t="s">
        <v>99</v>
      </c>
      <c r="B171" s="10" t="s">
        <v>155</v>
      </c>
      <c r="C171" s="8"/>
      <c r="D171" s="8"/>
      <c r="E171" s="8">
        <f t="shared" ref="E171:G171" si="939">E172+E173+E174+E175</f>
        <v>1520.7277500000002</v>
      </c>
      <c r="F171" s="8">
        <f t="shared" si="939"/>
        <v>1520.7277500000002</v>
      </c>
      <c r="G171" s="8">
        <f t="shared" si="939"/>
        <v>0</v>
      </c>
      <c r="H171" s="8"/>
      <c r="I171" s="8"/>
      <c r="J171" s="8">
        <f t="shared" ref="J171:L171" si="940">J172+J173+J174+J175</f>
        <v>1724.4900000000002</v>
      </c>
      <c r="K171" s="8">
        <f t="shared" si="940"/>
        <v>1724.4900000000002</v>
      </c>
      <c r="L171" s="8">
        <f t="shared" si="940"/>
        <v>0</v>
      </c>
      <c r="M171" s="8"/>
      <c r="N171" s="8">
        <f t="shared" ref="N171:P171" si="941">N172+N173+N174+N175</f>
        <v>3245.2177500000003</v>
      </c>
      <c r="O171" s="8">
        <f t="shared" si="941"/>
        <v>3245.2177500000003</v>
      </c>
      <c r="P171" s="8">
        <f t="shared" si="941"/>
        <v>0</v>
      </c>
      <c r="Q171" s="8"/>
      <c r="R171" s="8"/>
      <c r="S171" s="8">
        <f t="shared" ref="S171:U171" si="942">S172+S173+S174+S175</f>
        <v>1595.1532500000003</v>
      </c>
      <c r="T171" s="8">
        <f t="shared" si="942"/>
        <v>1595.1532500000003</v>
      </c>
      <c r="U171" s="8">
        <f t="shared" si="942"/>
        <v>0</v>
      </c>
      <c r="V171" s="8"/>
      <c r="W171" s="8"/>
      <c r="X171" s="8">
        <f t="shared" ref="X171:Z171" si="943">X172+X173+X174+X175</f>
        <v>1793.3400000000001</v>
      </c>
      <c r="Y171" s="8">
        <f t="shared" si="943"/>
        <v>1793.3400000000001</v>
      </c>
      <c r="Z171" s="8">
        <f t="shared" si="943"/>
        <v>0</v>
      </c>
      <c r="AA171" s="8"/>
      <c r="AB171" s="8">
        <f t="shared" ref="AB171:AD171" si="944">AB172+AB173+AB174+AB175</f>
        <v>3388.4932500000004</v>
      </c>
      <c r="AC171" s="8">
        <f t="shared" si="944"/>
        <v>3388.4932500000004</v>
      </c>
      <c r="AD171" s="8">
        <f t="shared" si="944"/>
        <v>0</v>
      </c>
      <c r="AE171" s="8"/>
      <c r="AF171" s="8"/>
      <c r="AG171" s="8">
        <f t="shared" ref="AG171:AI171" si="945">AG172+AG173+AG174+AG175</f>
        <v>1658.8395</v>
      </c>
      <c r="AH171" s="8">
        <f t="shared" si="945"/>
        <v>1658.8395</v>
      </c>
      <c r="AI171" s="8">
        <f t="shared" si="945"/>
        <v>0</v>
      </c>
      <c r="AJ171" s="8"/>
      <c r="AK171" s="8"/>
      <c r="AL171" s="8">
        <f t="shared" ref="AL171:AN171" si="946">AL172+AL173+AL174+AL175</f>
        <v>1865.1060000000002</v>
      </c>
      <c r="AM171" s="8">
        <f t="shared" si="946"/>
        <v>1865.1060000000002</v>
      </c>
      <c r="AN171" s="8">
        <f t="shared" si="946"/>
        <v>0</v>
      </c>
      <c r="AO171" s="8"/>
      <c r="AP171" s="8">
        <f t="shared" ref="AP171:AR171" si="947">AP172+AP173+AP174+AP175</f>
        <v>3523.9455000000003</v>
      </c>
      <c r="AQ171" s="8">
        <f t="shared" si="947"/>
        <v>3523.9455000000003</v>
      </c>
      <c r="AR171" s="8">
        <f t="shared" si="947"/>
        <v>0</v>
      </c>
    </row>
    <row r="172" spans="1:44" hidden="1" x14ac:dyDescent="0.25">
      <c r="A172" s="17"/>
      <c r="B172" s="3" t="s">
        <v>23</v>
      </c>
      <c r="C172" s="24">
        <v>9.99</v>
      </c>
      <c r="D172" s="24">
        <v>39.28</v>
      </c>
      <c r="E172" s="24">
        <f>C172*D172</f>
        <v>392.40720000000005</v>
      </c>
      <c r="F172" s="24">
        <f>E172-G172</f>
        <v>392.40720000000005</v>
      </c>
      <c r="G172" s="24"/>
      <c r="H172" s="24">
        <v>10.8</v>
      </c>
      <c r="I172" s="24">
        <v>41.2</v>
      </c>
      <c r="J172" s="24">
        <f>H172*I172</f>
        <v>444.96000000000004</v>
      </c>
      <c r="K172" s="24">
        <f>J172-L172</f>
        <v>444.96000000000004</v>
      </c>
      <c r="L172" s="24"/>
      <c r="M172" s="24">
        <f t="shared" ref="M172:M175" si="948">C172+H172</f>
        <v>20.79</v>
      </c>
      <c r="N172" s="24">
        <f t="shared" ref="N172:N173" si="949">E172+J172</f>
        <v>837.36720000000014</v>
      </c>
      <c r="O172" s="24">
        <f t="shared" ref="O172:O173" si="950">F172+K172</f>
        <v>837.36720000000014</v>
      </c>
      <c r="P172" s="24">
        <f t="shared" ref="P172:P173" si="951">G172+L172</f>
        <v>0</v>
      </c>
      <c r="Q172" s="24">
        <f t="shared" ref="Q172:Q175" si="952">C172</f>
        <v>9.99</v>
      </c>
      <c r="R172" s="24">
        <v>41.2</v>
      </c>
      <c r="S172" s="24">
        <f>Q172*R172</f>
        <v>411.58800000000002</v>
      </c>
      <c r="T172" s="24">
        <f>S172-U172</f>
        <v>411.58800000000002</v>
      </c>
      <c r="U172" s="24"/>
      <c r="V172" s="24">
        <f t="shared" ref="V172:V175" si="953">H172</f>
        <v>10.8</v>
      </c>
      <c r="W172" s="24">
        <v>42.85</v>
      </c>
      <c r="X172" s="24">
        <f>V172*W172</f>
        <v>462.78000000000003</v>
      </c>
      <c r="Y172" s="24">
        <f>X172-Z172</f>
        <v>462.78000000000003</v>
      </c>
      <c r="Z172" s="24"/>
      <c r="AA172" s="24">
        <f t="shared" ref="AA172:AA175" si="954">Q172+V172</f>
        <v>20.79</v>
      </c>
      <c r="AB172" s="24">
        <f t="shared" ref="AB172:AB173" si="955">S172+X172</f>
        <v>874.36800000000005</v>
      </c>
      <c r="AC172" s="24">
        <f t="shared" ref="AC172:AC173" si="956">T172+Y172</f>
        <v>874.36800000000005</v>
      </c>
      <c r="AD172" s="24">
        <f t="shared" ref="AD172:AD173" si="957">U172+Z172</f>
        <v>0</v>
      </c>
      <c r="AE172" s="24">
        <f t="shared" ref="AE172:AE175" si="958">C172</f>
        <v>9.99</v>
      </c>
      <c r="AF172" s="24">
        <v>42.85</v>
      </c>
      <c r="AG172" s="24">
        <f>AE172*AF172</f>
        <v>428.07150000000001</v>
      </c>
      <c r="AH172" s="24">
        <f>AG172-AI172</f>
        <v>428.07150000000001</v>
      </c>
      <c r="AI172" s="24"/>
      <c r="AJ172" s="24">
        <f t="shared" ref="AJ172:AJ175" si="959">H172</f>
        <v>10.8</v>
      </c>
      <c r="AK172" s="24">
        <v>44.56</v>
      </c>
      <c r="AL172" s="24">
        <f>AJ172*AK172</f>
        <v>481.24800000000005</v>
      </c>
      <c r="AM172" s="24">
        <f>AL172-AN172</f>
        <v>481.24800000000005</v>
      </c>
      <c r="AN172" s="24"/>
      <c r="AO172" s="24">
        <f t="shared" ref="AO172:AO175" si="960">AE172+AJ172</f>
        <v>20.79</v>
      </c>
      <c r="AP172" s="24">
        <f t="shared" ref="AP172:AP173" si="961">AG172+AL172</f>
        <v>909.31950000000006</v>
      </c>
      <c r="AQ172" s="24">
        <f t="shared" ref="AQ172:AQ173" si="962">AH172+AM172</f>
        <v>909.31950000000006</v>
      </c>
      <c r="AR172" s="24">
        <f t="shared" ref="AR172:AR173" si="963">AI172+AN172</f>
        <v>0</v>
      </c>
    </row>
    <row r="173" spans="1:44" hidden="1" x14ac:dyDescent="0.25">
      <c r="A173" s="17"/>
      <c r="B173" s="3" t="s">
        <v>25</v>
      </c>
      <c r="C173" s="24">
        <v>9.99</v>
      </c>
      <c r="D173" s="24">
        <v>32.270000000000003</v>
      </c>
      <c r="E173" s="24">
        <f>C173*D173</f>
        <v>322.37730000000005</v>
      </c>
      <c r="F173" s="24">
        <f>E173-G173</f>
        <v>322.37730000000005</v>
      </c>
      <c r="G173" s="24"/>
      <c r="H173" s="24">
        <v>10.8</v>
      </c>
      <c r="I173" s="24">
        <v>33.85</v>
      </c>
      <c r="J173" s="24">
        <f>H173*I173</f>
        <v>365.58000000000004</v>
      </c>
      <c r="K173" s="24">
        <f>J173-L173</f>
        <v>365.58000000000004</v>
      </c>
      <c r="L173" s="24"/>
      <c r="M173" s="24">
        <f t="shared" si="948"/>
        <v>20.79</v>
      </c>
      <c r="N173" s="24">
        <f t="shared" si="949"/>
        <v>687.95730000000003</v>
      </c>
      <c r="O173" s="24">
        <f t="shared" si="950"/>
        <v>687.95730000000003</v>
      </c>
      <c r="P173" s="24">
        <f t="shared" si="951"/>
        <v>0</v>
      </c>
      <c r="Q173" s="24">
        <f t="shared" si="952"/>
        <v>9.99</v>
      </c>
      <c r="R173" s="24">
        <v>33.85</v>
      </c>
      <c r="S173" s="24">
        <f>Q173*R173</f>
        <v>338.16150000000005</v>
      </c>
      <c r="T173" s="24">
        <f>S173-U173</f>
        <v>338.16150000000005</v>
      </c>
      <c r="U173" s="24"/>
      <c r="V173" s="24">
        <f t="shared" si="953"/>
        <v>10.8</v>
      </c>
      <c r="W173" s="24">
        <v>35.200000000000003</v>
      </c>
      <c r="X173" s="24">
        <f>V173*W173</f>
        <v>380.16000000000008</v>
      </c>
      <c r="Y173" s="24">
        <f>X173-Z173</f>
        <v>380.16000000000008</v>
      </c>
      <c r="Z173" s="24"/>
      <c r="AA173" s="24">
        <f t="shared" si="954"/>
        <v>20.79</v>
      </c>
      <c r="AB173" s="24">
        <f t="shared" si="955"/>
        <v>718.32150000000013</v>
      </c>
      <c r="AC173" s="24">
        <f t="shared" si="956"/>
        <v>718.32150000000013</v>
      </c>
      <c r="AD173" s="24">
        <f t="shared" si="957"/>
        <v>0</v>
      </c>
      <c r="AE173" s="24">
        <f t="shared" si="958"/>
        <v>9.99</v>
      </c>
      <c r="AF173" s="24">
        <v>35.200000000000003</v>
      </c>
      <c r="AG173" s="24">
        <f>AE173*AF173</f>
        <v>351.64800000000002</v>
      </c>
      <c r="AH173" s="24">
        <f>AG173-AI173</f>
        <v>351.64800000000002</v>
      </c>
      <c r="AI173" s="24"/>
      <c r="AJ173" s="24">
        <f t="shared" si="959"/>
        <v>10.8</v>
      </c>
      <c r="AK173" s="24">
        <v>36.61</v>
      </c>
      <c r="AL173" s="24">
        <f>AJ173*AK173</f>
        <v>395.38800000000003</v>
      </c>
      <c r="AM173" s="24">
        <f>AL173-AN173</f>
        <v>395.38800000000003</v>
      </c>
      <c r="AN173" s="24"/>
      <c r="AO173" s="24">
        <f t="shared" si="960"/>
        <v>20.79</v>
      </c>
      <c r="AP173" s="24">
        <f t="shared" si="961"/>
        <v>747.03600000000006</v>
      </c>
      <c r="AQ173" s="24">
        <f t="shared" si="962"/>
        <v>747.03600000000006</v>
      </c>
      <c r="AR173" s="24">
        <f t="shared" si="963"/>
        <v>0</v>
      </c>
    </row>
    <row r="174" spans="1:44" ht="31.5" hidden="1" x14ac:dyDescent="0.25">
      <c r="A174" s="17"/>
      <c r="B174" s="3" t="s">
        <v>156</v>
      </c>
      <c r="C174" s="24">
        <v>9.99</v>
      </c>
      <c r="D174" s="24">
        <v>32.270000000000003</v>
      </c>
      <c r="E174" s="24">
        <f>C174*D174*0.5</f>
        <v>161.18865000000002</v>
      </c>
      <c r="F174" s="24">
        <f>E174</f>
        <v>161.18865000000002</v>
      </c>
      <c r="G174" s="24"/>
      <c r="H174" s="24">
        <v>10.8</v>
      </c>
      <c r="I174" s="24">
        <v>33.85</v>
      </c>
      <c r="J174" s="24">
        <f>H174*I174*0.5</f>
        <v>182.79000000000002</v>
      </c>
      <c r="K174" s="24">
        <f>J174</f>
        <v>182.79000000000002</v>
      </c>
      <c r="L174" s="24"/>
      <c r="M174" s="24">
        <f t="shared" si="948"/>
        <v>20.79</v>
      </c>
      <c r="N174" s="24">
        <f>E174+J174</f>
        <v>343.97865000000002</v>
      </c>
      <c r="O174" s="24">
        <f>N174</f>
        <v>343.97865000000002</v>
      </c>
      <c r="P174" s="24">
        <v>0</v>
      </c>
      <c r="Q174" s="24">
        <f t="shared" si="952"/>
        <v>9.99</v>
      </c>
      <c r="R174" s="24">
        <v>33.85</v>
      </c>
      <c r="S174" s="24">
        <f>Q174*R174*0.5</f>
        <v>169.08075000000002</v>
      </c>
      <c r="T174" s="24">
        <f>S174</f>
        <v>169.08075000000002</v>
      </c>
      <c r="U174" s="24"/>
      <c r="V174" s="24">
        <f t="shared" si="953"/>
        <v>10.8</v>
      </c>
      <c r="W174" s="24">
        <v>35.200000000000003</v>
      </c>
      <c r="X174" s="24">
        <f>V174*W174*0.5</f>
        <v>190.08000000000004</v>
      </c>
      <c r="Y174" s="24">
        <f>X174</f>
        <v>190.08000000000004</v>
      </c>
      <c r="Z174" s="24"/>
      <c r="AA174" s="24">
        <f t="shared" si="954"/>
        <v>20.79</v>
      </c>
      <c r="AB174" s="24">
        <f>S174+X174</f>
        <v>359.16075000000006</v>
      </c>
      <c r="AC174" s="24">
        <f>AB174</f>
        <v>359.16075000000006</v>
      </c>
      <c r="AD174" s="24">
        <v>0</v>
      </c>
      <c r="AE174" s="24">
        <f t="shared" si="958"/>
        <v>9.99</v>
      </c>
      <c r="AF174" s="24">
        <v>35.200000000000003</v>
      </c>
      <c r="AG174" s="24">
        <f>AE174*AF174*0.5</f>
        <v>175.82400000000001</v>
      </c>
      <c r="AH174" s="24">
        <f>AG174</f>
        <v>175.82400000000001</v>
      </c>
      <c r="AI174" s="24"/>
      <c r="AJ174" s="24">
        <f t="shared" si="959"/>
        <v>10.8</v>
      </c>
      <c r="AK174" s="24">
        <v>36.61</v>
      </c>
      <c r="AL174" s="24">
        <f>AJ174*AK174*0.5</f>
        <v>197.69400000000002</v>
      </c>
      <c r="AM174" s="24">
        <f>AL174</f>
        <v>197.69400000000002</v>
      </c>
      <c r="AN174" s="24"/>
      <c r="AO174" s="24">
        <f t="shared" si="960"/>
        <v>20.79</v>
      </c>
      <c r="AP174" s="24">
        <f>AG174+AL174</f>
        <v>373.51800000000003</v>
      </c>
      <c r="AQ174" s="24">
        <f>AP174</f>
        <v>373.51800000000003</v>
      </c>
      <c r="AR174" s="24">
        <v>0</v>
      </c>
    </row>
    <row r="175" spans="1:44" ht="47.25" hidden="1" x14ac:dyDescent="0.25">
      <c r="A175" s="17"/>
      <c r="B175" s="3" t="s">
        <v>161</v>
      </c>
      <c r="C175" s="24">
        <v>9.99</v>
      </c>
      <c r="D175" s="24">
        <v>32.270000000000003</v>
      </c>
      <c r="E175" s="24">
        <f>C175*D175*2</f>
        <v>644.7546000000001</v>
      </c>
      <c r="F175" s="24">
        <f>E175-G175</f>
        <v>644.7546000000001</v>
      </c>
      <c r="G175" s="24"/>
      <c r="H175" s="24">
        <v>10.8</v>
      </c>
      <c r="I175" s="24">
        <v>33.85</v>
      </c>
      <c r="J175" s="24">
        <f>H175*I175*2</f>
        <v>731.16000000000008</v>
      </c>
      <c r="K175" s="24">
        <f>J175-L175</f>
        <v>731.16000000000008</v>
      </c>
      <c r="L175" s="24"/>
      <c r="M175" s="24">
        <f t="shared" si="948"/>
        <v>20.79</v>
      </c>
      <c r="N175" s="24">
        <f t="shared" ref="N175" si="964">E175+J175</f>
        <v>1375.9146000000001</v>
      </c>
      <c r="O175" s="24">
        <f t="shared" ref="O175" si="965">F175+K175</f>
        <v>1375.9146000000001</v>
      </c>
      <c r="P175" s="24">
        <f t="shared" ref="P175" si="966">G175+L175</f>
        <v>0</v>
      </c>
      <c r="Q175" s="24">
        <f t="shared" si="952"/>
        <v>9.99</v>
      </c>
      <c r="R175" s="24">
        <v>33.85</v>
      </c>
      <c r="S175" s="24">
        <f>Q175*R175*2</f>
        <v>676.32300000000009</v>
      </c>
      <c r="T175" s="24">
        <f>S175-U175</f>
        <v>676.32300000000009</v>
      </c>
      <c r="U175" s="24"/>
      <c r="V175" s="24">
        <f t="shared" si="953"/>
        <v>10.8</v>
      </c>
      <c r="W175" s="24">
        <v>35.200000000000003</v>
      </c>
      <c r="X175" s="24">
        <f>V175*W175*2</f>
        <v>760.32000000000016</v>
      </c>
      <c r="Y175" s="24">
        <f>X175-Z175</f>
        <v>760.32000000000016</v>
      </c>
      <c r="Z175" s="24"/>
      <c r="AA175" s="24">
        <f t="shared" si="954"/>
        <v>20.79</v>
      </c>
      <c r="AB175" s="24">
        <f t="shared" ref="AB175" si="967">S175+X175</f>
        <v>1436.6430000000003</v>
      </c>
      <c r="AC175" s="24">
        <f t="shared" ref="AC175" si="968">T175+Y175</f>
        <v>1436.6430000000003</v>
      </c>
      <c r="AD175" s="24">
        <f t="shared" ref="AD175" si="969">U175+Z175</f>
        <v>0</v>
      </c>
      <c r="AE175" s="24">
        <f t="shared" si="958"/>
        <v>9.99</v>
      </c>
      <c r="AF175" s="24">
        <v>35.200000000000003</v>
      </c>
      <c r="AG175" s="24">
        <f>AE175*AF175*2</f>
        <v>703.29600000000005</v>
      </c>
      <c r="AH175" s="24">
        <f>AG175-AI175</f>
        <v>703.29600000000005</v>
      </c>
      <c r="AI175" s="24"/>
      <c r="AJ175" s="24">
        <f t="shared" si="959"/>
        <v>10.8</v>
      </c>
      <c r="AK175" s="24">
        <v>36.61</v>
      </c>
      <c r="AL175" s="24">
        <f>AJ175*AK175*2</f>
        <v>790.77600000000007</v>
      </c>
      <c r="AM175" s="24">
        <f>AL175-AN175</f>
        <v>790.77600000000007</v>
      </c>
      <c r="AN175" s="24"/>
      <c r="AO175" s="24">
        <f t="shared" si="960"/>
        <v>20.79</v>
      </c>
      <c r="AP175" s="24">
        <f t="shared" ref="AP175" si="970">AG175+AL175</f>
        <v>1494.0720000000001</v>
      </c>
      <c r="AQ175" s="24">
        <f t="shared" ref="AQ175" si="971">AH175+AM175</f>
        <v>1494.0720000000001</v>
      </c>
      <c r="AR175" s="24">
        <f t="shared" ref="AR175" si="972">AI175+AN175</f>
        <v>0</v>
      </c>
    </row>
    <row r="176" spans="1:44" s="15" customFormat="1" ht="47.25" hidden="1" x14ac:dyDescent="0.25">
      <c r="A176" s="22" t="s">
        <v>100</v>
      </c>
      <c r="B176" s="7" t="s">
        <v>144</v>
      </c>
      <c r="C176" s="8"/>
      <c r="D176" s="8"/>
      <c r="E176" s="8">
        <f t="shared" ref="E176" si="973">E177+E178+E179+E180+E181</f>
        <v>262.70614999999998</v>
      </c>
      <c r="F176" s="8">
        <f t="shared" ref="F176" si="974">F177+F178+F179+F180+F181</f>
        <v>262.70614999999998</v>
      </c>
      <c r="G176" s="8">
        <f t="shared" ref="G176" si="975">G177+G178+G179+G180+G181</f>
        <v>0</v>
      </c>
      <c r="H176" s="8"/>
      <c r="I176" s="8"/>
      <c r="J176" s="8">
        <f t="shared" ref="J176" si="976">J177+J178+J179+J180+J181</f>
        <v>355.84325000000001</v>
      </c>
      <c r="K176" s="8">
        <f t="shared" ref="K176" si="977">K177+K178+K179+K180+K181</f>
        <v>355.84325000000001</v>
      </c>
      <c r="L176" s="8">
        <f t="shared" ref="L176" si="978">L177+L178+L179+L180+L181</f>
        <v>0</v>
      </c>
      <c r="M176" s="8"/>
      <c r="N176" s="8">
        <f t="shared" ref="N176" si="979">N177+N178+N179+N180+N181</f>
        <v>618.54940000000011</v>
      </c>
      <c r="O176" s="8">
        <f t="shared" ref="O176" si="980">O177+O178+O179+O180+O181</f>
        <v>618.54940000000011</v>
      </c>
      <c r="P176" s="8">
        <f t="shared" ref="P176" si="981">P177+P178+P179+P180+P181</f>
        <v>0</v>
      </c>
      <c r="Q176" s="8"/>
      <c r="R176" s="8"/>
      <c r="S176" s="8">
        <f t="shared" ref="S176" si="982">S177+S178+S179+S180+S181</f>
        <v>275.56684999999999</v>
      </c>
      <c r="T176" s="8">
        <f t="shared" ref="T176" si="983">T177+T178+T179+T180+T181</f>
        <v>275.56684999999999</v>
      </c>
      <c r="U176" s="8">
        <f t="shared" ref="U176" si="984">U177+U178+U179+U180+U181</f>
        <v>0</v>
      </c>
      <c r="V176" s="8"/>
      <c r="W176" s="8"/>
      <c r="X176" s="8">
        <f t="shared" ref="X176" si="985">X177+X178+X179+X180+X181</f>
        <v>370.05200000000002</v>
      </c>
      <c r="Y176" s="8">
        <f t="shared" ref="Y176" si="986">Y177+Y178+Y179+Y180+Y181</f>
        <v>370.05200000000002</v>
      </c>
      <c r="Z176" s="8">
        <f t="shared" ref="Z176" si="987">Z177+Z178+Z179+Z180+Z181</f>
        <v>0</v>
      </c>
      <c r="AA176" s="8"/>
      <c r="AB176" s="8">
        <f t="shared" ref="AB176" si="988">AB177+AB178+AB179+AB180+AB181</f>
        <v>645.61884999999995</v>
      </c>
      <c r="AC176" s="8">
        <f t="shared" ref="AC176" si="989">AC177+AC178+AC179+AC180+AC181</f>
        <v>645.61884999999995</v>
      </c>
      <c r="AD176" s="8">
        <f t="shared" ref="AD176" si="990">AD177+AD178+AD179+AD180+AD181</f>
        <v>0</v>
      </c>
      <c r="AE176" s="8"/>
      <c r="AF176" s="8"/>
      <c r="AG176" s="8">
        <f t="shared" ref="AG176:AI176" si="991">AG177+AG178+AG179+AG180+AG181</f>
        <v>286.57100000000003</v>
      </c>
      <c r="AH176" s="8">
        <f t="shared" si="991"/>
        <v>286.57100000000003</v>
      </c>
      <c r="AI176" s="8">
        <f t="shared" si="991"/>
        <v>0</v>
      </c>
      <c r="AJ176" s="8"/>
      <c r="AK176" s="8"/>
      <c r="AL176" s="8">
        <f t="shared" ref="AL176:AN176" si="992">AL177+AL178+AL179+AL180+AL181</f>
        <v>384.86054999999999</v>
      </c>
      <c r="AM176" s="8">
        <f t="shared" si="992"/>
        <v>384.86054999999999</v>
      </c>
      <c r="AN176" s="8">
        <f t="shared" si="992"/>
        <v>0</v>
      </c>
      <c r="AO176" s="8"/>
      <c r="AP176" s="8">
        <f t="shared" ref="AP176:AR176" si="993">AP177+AP178+AP179+AP180+AP181</f>
        <v>671.43155000000002</v>
      </c>
      <c r="AQ176" s="8">
        <f t="shared" si="993"/>
        <v>671.43155000000002</v>
      </c>
      <c r="AR176" s="8">
        <f t="shared" si="993"/>
        <v>0</v>
      </c>
    </row>
    <row r="177" spans="1:44" hidden="1" x14ac:dyDescent="0.25">
      <c r="A177" s="17"/>
      <c r="B177" s="3" t="s">
        <v>43</v>
      </c>
      <c r="C177" s="24">
        <v>1.1200000000000001</v>
      </c>
      <c r="D177" s="24">
        <v>39.28</v>
      </c>
      <c r="E177" s="24">
        <f>C177*D177</f>
        <v>43.993600000000008</v>
      </c>
      <c r="F177" s="24">
        <f>E177-G177</f>
        <v>43.993600000000008</v>
      </c>
      <c r="G177" s="24"/>
      <c r="H177" s="24">
        <v>1.74</v>
      </c>
      <c r="I177" s="24">
        <v>41.2</v>
      </c>
      <c r="J177" s="24">
        <f>H177*I177</f>
        <v>71.688000000000002</v>
      </c>
      <c r="K177" s="24">
        <f>J177-L177</f>
        <v>71.688000000000002</v>
      </c>
      <c r="L177" s="24"/>
      <c r="M177" s="24">
        <f t="shared" ref="M177:M181" si="994">C177+H177</f>
        <v>2.8600000000000003</v>
      </c>
      <c r="N177" s="24">
        <f t="shared" ref="N177:P179" si="995">E177+J177</f>
        <v>115.6816</v>
      </c>
      <c r="O177" s="24">
        <f t="shared" si="995"/>
        <v>115.6816</v>
      </c>
      <c r="P177" s="24">
        <f t="shared" si="995"/>
        <v>0</v>
      </c>
      <c r="Q177" s="24">
        <f t="shared" ref="Q177:Q181" si="996">C177</f>
        <v>1.1200000000000001</v>
      </c>
      <c r="R177" s="24">
        <v>41.2</v>
      </c>
      <c r="S177" s="24">
        <f>Q177*R177</f>
        <v>46.144000000000005</v>
      </c>
      <c r="T177" s="24">
        <f>S177-U177</f>
        <v>46.144000000000005</v>
      </c>
      <c r="U177" s="24"/>
      <c r="V177" s="24">
        <f t="shared" ref="V177:V181" si="997">H177</f>
        <v>1.74</v>
      </c>
      <c r="W177" s="24">
        <v>42.85</v>
      </c>
      <c r="X177" s="24">
        <f>V177*W177</f>
        <v>74.558999999999997</v>
      </c>
      <c r="Y177" s="24">
        <f>X177-Z177</f>
        <v>74.558999999999997</v>
      </c>
      <c r="Z177" s="24"/>
      <c r="AA177" s="24">
        <f t="shared" ref="AA177:AA181" si="998">Q177+V177</f>
        <v>2.8600000000000003</v>
      </c>
      <c r="AB177" s="24">
        <f t="shared" ref="AB177:AD179" si="999">S177+X177</f>
        <v>120.703</v>
      </c>
      <c r="AC177" s="24">
        <f t="shared" si="999"/>
        <v>120.703</v>
      </c>
      <c r="AD177" s="24">
        <f t="shared" si="999"/>
        <v>0</v>
      </c>
      <c r="AE177" s="24">
        <f t="shared" ref="AE177:AE181" si="1000">C177</f>
        <v>1.1200000000000001</v>
      </c>
      <c r="AF177" s="24">
        <v>42.85</v>
      </c>
      <c r="AG177" s="24">
        <f>AE177*AF177</f>
        <v>47.992000000000004</v>
      </c>
      <c r="AH177" s="24">
        <f>AG177-AI177</f>
        <v>47.992000000000004</v>
      </c>
      <c r="AI177" s="24"/>
      <c r="AJ177" s="24">
        <f t="shared" si="733"/>
        <v>1.74</v>
      </c>
      <c r="AK177" s="24">
        <v>44.56</v>
      </c>
      <c r="AL177" s="24">
        <f>AJ177*AK177</f>
        <v>77.534400000000005</v>
      </c>
      <c r="AM177" s="24">
        <f>AL177-AN177</f>
        <v>77.534400000000005</v>
      </c>
      <c r="AN177" s="24"/>
      <c r="AO177" s="24">
        <f t="shared" ref="AO177:AO181" si="1001">AE177+AJ177</f>
        <v>2.8600000000000003</v>
      </c>
      <c r="AP177" s="24">
        <f t="shared" ref="AP177:AP179" si="1002">AG177+AL177</f>
        <v>125.52640000000001</v>
      </c>
      <c r="AQ177" s="24">
        <f t="shared" ref="AQ177:AQ179" si="1003">AH177+AM177</f>
        <v>125.52640000000001</v>
      </c>
      <c r="AR177" s="24">
        <f t="shared" ref="AR177:AR179" si="1004">AI177+AN177</f>
        <v>0</v>
      </c>
    </row>
    <row r="178" spans="1:44" hidden="1" x14ac:dyDescent="0.25">
      <c r="A178" s="17"/>
      <c r="B178" s="3" t="s">
        <v>44</v>
      </c>
      <c r="C178" s="24">
        <v>1.43</v>
      </c>
      <c r="D178" s="24">
        <v>32.270000000000003</v>
      </c>
      <c r="E178" s="24">
        <f>C178*D178</f>
        <v>46.146100000000004</v>
      </c>
      <c r="F178" s="24">
        <f>E178-G178</f>
        <v>46.146100000000004</v>
      </c>
      <c r="G178" s="24"/>
      <c r="H178" s="24">
        <v>1.99</v>
      </c>
      <c r="I178" s="24">
        <v>33.85</v>
      </c>
      <c r="J178" s="24">
        <f>H178*I178</f>
        <v>67.361500000000007</v>
      </c>
      <c r="K178" s="24">
        <f>J178-L178</f>
        <v>67.361500000000007</v>
      </c>
      <c r="L178" s="24"/>
      <c r="M178" s="24">
        <f t="shared" si="994"/>
        <v>3.42</v>
      </c>
      <c r="N178" s="24">
        <f t="shared" si="995"/>
        <v>113.50760000000001</v>
      </c>
      <c r="O178" s="24">
        <f t="shared" si="995"/>
        <v>113.50760000000001</v>
      </c>
      <c r="P178" s="24">
        <f t="shared" si="995"/>
        <v>0</v>
      </c>
      <c r="Q178" s="24">
        <f t="shared" si="996"/>
        <v>1.43</v>
      </c>
      <c r="R178" s="24">
        <v>33.85</v>
      </c>
      <c r="S178" s="24">
        <f>Q178*R178</f>
        <v>48.405499999999996</v>
      </c>
      <c r="T178" s="24">
        <f>S178-U178</f>
        <v>48.405499999999996</v>
      </c>
      <c r="U178" s="24"/>
      <c r="V178" s="24">
        <f t="shared" si="997"/>
        <v>1.99</v>
      </c>
      <c r="W178" s="24">
        <v>35.200000000000003</v>
      </c>
      <c r="X178" s="24">
        <f>V178*W178</f>
        <v>70.048000000000002</v>
      </c>
      <c r="Y178" s="24">
        <f>X178-Z178</f>
        <v>70.048000000000002</v>
      </c>
      <c r="Z178" s="24"/>
      <c r="AA178" s="24">
        <f t="shared" si="998"/>
        <v>3.42</v>
      </c>
      <c r="AB178" s="24">
        <f t="shared" si="999"/>
        <v>118.45349999999999</v>
      </c>
      <c r="AC178" s="24">
        <f t="shared" si="999"/>
        <v>118.45349999999999</v>
      </c>
      <c r="AD178" s="24">
        <f t="shared" si="999"/>
        <v>0</v>
      </c>
      <c r="AE178" s="24">
        <f t="shared" si="1000"/>
        <v>1.43</v>
      </c>
      <c r="AF178" s="24">
        <v>35.200000000000003</v>
      </c>
      <c r="AG178" s="24">
        <f>AE178*AF178</f>
        <v>50.335999999999999</v>
      </c>
      <c r="AH178" s="24">
        <f>AG178-AI178</f>
        <v>50.335999999999999</v>
      </c>
      <c r="AI178" s="24"/>
      <c r="AJ178" s="24">
        <f t="shared" si="733"/>
        <v>1.99</v>
      </c>
      <c r="AK178" s="24">
        <v>36.61</v>
      </c>
      <c r="AL178" s="24">
        <f>AJ178*AK178</f>
        <v>72.853899999999996</v>
      </c>
      <c r="AM178" s="24">
        <f>AL178-AN178</f>
        <v>72.853899999999996</v>
      </c>
      <c r="AN178" s="24"/>
      <c r="AO178" s="24">
        <f t="shared" si="1001"/>
        <v>3.42</v>
      </c>
      <c r="AP178" s="24">
        <f t="shared" si="1002"/>
        <v>123.18989999999999</v>
      </c>
      <c r="AQ178" s="24">
        <f t="shared" si="1003"/>
        <v>123.18989999999999</v>
      </c>
      <c r="AR178" s="24">
        <f t="shared" si="1004"/>
        <v>0</v>
      </c>
    </row>
    <row r="179" spans="1:44" hidden="1" x14ac:dyDescent="0.25">
      <c r="A179" s="17"/>
      <c r="B179" s="3" t="s">
        <v>24</v>
      </c>
      <c r="C179" s="24">
        <v>0.31</v>
      </c>
      <c r="D179" s="24">
        <v>184.52</v>
      </c>
      <c r="E179" s="24">
        <f>C179*D179</f>
        <v>57.2012</v>
      </c>
      <c r="F179" s="24">
        <f>E179-G179</f>
        <v>57.2012</v>
      </c>
      <c r="G179" s="24"/>
      <c r="H179" s="24">
        <v>0.25</v>
      </c>
      <c r="I179" s="24">
        <v>193.56</v>
      </c>
      <c r="J179" s="24">
        <f>H179*I179</f>
        <v>48.39</v>
      </c>
      <c r="K179" s="24">
        <f>J179-L179</f>
        <v>48.39</v>
      </c>
      <c r="L179" s="24"/>
      <c r="M179" s="24">
        <f t="shared" si="994"/>
        <v>0.56000000000000005</v>
      </c>
      <c r="N179" s="24">
        <f t="shared" si="995"/>
        <v>105.5912</v>
      </c>
      <c r="O179" s="24">
        <f t="shared" si="995"/>
        <v>105.5912</v>
      </c>
      <c r="P179" s="24">
        <f t="shared" si="995"/>
        <v>0</v>
      </c>
      <c r="Q179" s="24">
        <f t="shared" si="996"/>
        <v>0.31</v>
      </c>
      <c r="R179" s="24">
        <v>193.56</v>
      </c>
      <c r="S179" s="24">
        <f>Q179*R179</f>
        <v>60.003599999999999</v>
      </c>
      <c r="T179" s="24">
        <f>S179-U179</f>
        <v>60.003599999999999</v>
      </c>
      <c r="U179" s="24"/>
      <c r="V179" s="24">
        <f t="shared" si="997"/>
        <v>0.25</v>
      </c>
      <c r="W179" s="24">
        <v>201.3</v>
      </c>
      <c r="X179" s="24">
        <f>V179*W179</f>
        <v>50.325000000000003</v>
      </c>
      <c r="Y179" s="24">
        <f>X179-Z179</f>
        <v>50.325000000000003</v>
      </c>
      <c r="Z179" s="24"/>
      <c r="AA179" s="24">
        <f t="shared" si="998"/>
        <v>0.56000000000000005</v>
      </c>
      <c r="AB179" s="24">
        <f t="shared" si="999"/>
        <v>110.32859999999999</v>
      </c>
      <c r="AC179" s="24">
        <f t="shared" si="999"/>
        <v>110.32859999999999</v>
      </c>
      <c r="AD179" s="24">
        <f t="shared" si="999"/>
        <v>0</v>
      </c>
      <c r="AE179" s="24">
        <f t="shared" si="1000"/>
        <v>0.31</v>
      </c>
      <c r="AF179" s="24">
        <v>201.3</v>
      </c>
      <c r="AG179" s="24">
        <f>AE179*AF179</f>
        <v>62.403000000000006</v>
      </c>
      <c r="AH179" s="24">
        <f>AG179-AI179</f>
        <v>62.403000000000006</v>
      </c>
      <c r="AI179" s="24"/>
      <c r="AJ179" s="24">
        <f t="shared" si="733"/>
        <v>0.25</v>
      </c>
      <c r="AK179" s="24">
        <v>209.35</v>
      </c>
      <c r="AL179" s="24">
        <f>AJ179*AK179</f>
        <v>52.337499999999999</v>
      </c>
      <c r="AM179" s="24">
        <f>AL179-AN179</f>
        <v>52.337499999999999</v>
      </c>
      <c r="AN179" s="24"/>
      <c r="AO179" s="24">
        <f t="shared" si="1001"/>
        <v>0.56000000000000005</v>
      </c>
      <c r="AP179" s="24">
        <f t="shared" si="1002"/>
        <v>114.7405</v>
      </c>
      <c r="AQ179" s="24">
        <f t="shared" si="1003"/>
        <v>114.7405</v>
      </c>
      <c r="AR179" s="24">
        <f t="shared" si="1004"/>
        <v>0</v>
      </c>
    </row>
    <row r="180" spans="1:44" ht="31.5" hidden="1" x14ac:dyDescent="0.25">
      <c r="A180" s="17"/>
      <c r="B180" s="3" t="s">
        <v>156</v>
      </c>
      <c r="C180" s="24">
        <v>1.43</v>
      </c>
      <c r="D180" s="24">
        <v>32.270000000000003</v>
      </c>
      <c r="E180" s="24">
        <f>C180*D180*0.5</f>
        <v>23.073050000000002</v>
      </c>
      <c r="F180" s="24">
        <f>E180</f>
        <v>23.073050000000002</v>
      </c>
      <c r="G180" s="24"/>
      <c r="H180" s="24">
        <v>1.99</v>
      </c>
      <c r="I180" s="24">
        <v>33.85</v>
      </c>
      <c r="J180" s="24">
        <f>H180*I180*0.5</f>
        <v>33.680750000000003</v>
      </c>
      <c r="K180" s="24">
        <f>J180</f>
        <v>33.680750000000003</v>
      </c>
      <c r="L180" s="24"/>
      <c r="M180" s="24">
        <f t="shared" si="994"/>
        <v>3.42</v>
      </c>
      <c r="N180" s="24">
        <f>E180+J180</f>
        <v>56.753800000000005</v>
      </c>
      <c r="O180" s="24">
        <f>N180</f>
        <v>56.753800000000005</v>
      </c>
      <c r="P180" s="24">
        <v>0</v>
      </c>
      <c r="Q180" s="24">
        <f t="shared" si="996"/>
        <v>1.43</v>
      </c>
      <c r="R180" s="24">
        <v>33.85</v>
      </c>
      <c r="S180" s="24">
        <f>Q180*R180*0.5</f>
        <v>24.202749999999998</v>
      </c>
      <c r="T180" s="24">
        <f>S180</f>
        <v>24.202749999999998</v>
      </c>
      <c r="U180" s="24"/>
      <c r="V180" s="24">
        <f t="shared" si="997"/>
        <v>1.99</v>
      </c>
      <c r="W180" s="24">
        <v>35.200000000000003</v>
      </c>
      <c r="X180" s="24">
        <f>V180*W180*0.5</f>
        <v>35.024000000000001</v>
      </c>
      <c r="Y180" s="24">
        <f>X180</f>
        <v>35.024000000000001</v>
      </c>
      <c r="Z180" s="24"/>
      <c r="AA180" s="24">
        <f t="shared" si="998"/>
        <v>3.42</v>
      </c>
      <c r="AB180" s="24">
        <f>S180+X180</f>
        <v>59.226749999999996</v>
      </c>
      <c r="AC180" s="24">
        <f>AB180</f>
        <v>59.226749999999996</v>
      </c>
      <c r="AD180" s="24">
        <v>0</v>
      </c>
      <c r="AE180" s="24">
        <f t="shared" si="1000"/>
        <v>1.43</v>
      </c>
      <c r="AF180" s="24">
        <v>35.200000000000003</v>
      </c>
      <c r="AG180" s="24">
        <f>AE180*AF180*0.5</f>
        <v>25.167999999999999</v>
      </c>
      <c r="AH180" s="24">
        <f>AG180</f>
        <v>25.167999999999999</v>
      </c>
      <c r="AI180" s="24"/>
      <c r="AJ180" s="24">
        <f t="shared" si="733"/>
        <v>1.99</v>
      </c>
      <c r="AK180" s="24">
        <v>36.61</v>
      </c>
      <c r="AL180" s="24">
        <f>AJ180*AK180*0.5</f>
        <v>36.426949999999998</v>
      </c>
      <c r="AM180" s="24">
        <f>AL180</f>
        <v>36.426949999999998</v>
      </c>
      <c r="AN180" s="24"/>
      <c r="AO180" s="24">
        <f t="shared" si="1001"/>
        <v>3.42</v>
      </c>
      <c r="AP180" s="24">
        <f>AG180+AL180</f>
        <v>61.594949999999997</v>
      </c>
      <c r="AQ180" s="24">
        <f>AP180</f>
        <v>61.594949999999997</v>
      </c>
      <c r="AR180" s="24">
        <v>0</v>
      </c>
    </row>
    <row r="181" spans="1:44" ht="47.25" hidden="1" x14ac:dyDescent="0.25">
      <c r="A181" s="17"/>
      <c r="B181" s="3" t="s">
        <v>161</v>
      </c>
      <c r="C181" s="24">
        <v>1.43</v>
      </c>
      <c r="D181" s="24">
        <v>32.270000000000003</v>
      </c>
      <c r="E181" s="24">
        <f>C181*D181*2</f>
        <v>92.292200000000008</v>
      </c>
      <c r="F181" s="24">
        <f>E181-G181</f>
        <v>92.292200000000008</v>
      </c>
      <c r="G181" s="24"/>
      <c r="H181" s="24">
        <v>1.99</v>
      </c>
      <c r="I181" s="24">
        <v>33.85</v>
      </c>
      <c r="J181" s="24">
        <f>H181*I181*2</f>
        <v>134.72300000000001</v>
      </c>
      <c r="K181" s="24">
        <f>J181-L181</f>
        <v>134.72300000000001</v>
      </c>
      <c r="L181" s="24"/>
      <c r="M181" s="24">
        <f t="shared" si="994"/>
        <v>3.42</v>
      </c>
      <c r="N181" s="24">
        <f t="shared" ref="N181" si="1005">E181+J181</f>
        <v>227.01520000000002</v>
      </c>
      <c r="O181" s="24">
        <f t="shared" ref="O181" si="1006">F181+K181</f>
        <v>227.01520000000002</v>
      </c>
      <c r="P181" s="24">
        <f t="shared" ref="P181" si="1007">G181+L181</f>
        <v>0</v>
      </c>
      <c r="Q181" s="24">
        <f t="shared" si="996"/>
        <v>1.43</v>
      </c>
      <c r="R181" s="24">
        <v>33.85</v>
      </c>
      <c r="S181" s="24">
        <f>Q181*R181*2</f>
        <v>96.810999999999993</v>
      </c>
      <c r="T181" s="24">
        <f>S181-U181</f>
        <v>96.810999999999993</v>
      </c>
      <c r="U181" s="24"/>
      <c r="V181" s="24">
        <f t="shared" si="997"/>
        <v>1.99</v>
      </c>
      <c r="W181" s="24">
        <v>35.200000000000003</v>
      </c>
      <c r="X181" s="24">
        <f>V181*W181*2</f>
        <v>140.096</v>
      </c>
      <c r="Y181" s="24">
        <f>X181-Z181</f>
        <v>140.096</v>
      </c>
      <c r="Z181" s="24"/>
      <c r="AA181" s="24">
        <f t="shared" si="998"/>
        <v>3.42</v>
      </c>
      <c r="AB181" s="24">
        <f t="shared" ref="AB181" si="1008">S181+X181</f>
        <v>236.90699999999998</v>
      </c>
      <c r="AC181" s="24">
        <f t="shared" ref="AC181" si="1009">T181+Y181</f>
        <v>236.90699999999998</v>
      </c>
      <c r="AD181" s="24">
        <f t="shared" ref="AD181" si="1010">U181+Z181</f>
        <v>0</v>
      </c>
      <c r="AE181" s="24">
        <f t="shared" si="1000"/>
        <v>1.43</v>
      </c>
      <c r="AF181" s="24">
        <v>35.200000000000003</v>
      </c>
      <c r="AG181" s="24">
        <f>AE181*AF181*2</f>
        <v>100.672</v>
      </c>
      <c r="AH181" s="24">
        <f>AG181-AI181</f>
        <v>100.672</v>
      </c>
      <c r="AI181" s="24"/>
      <c r="AJ181" s="24">
        <f t="shared" si="733"/>
        <v>1.99</v>
      </c>
      <c r="AK181" s="24">
        <v>36.61</v>
      </c>
      <c r="AL181" s="24">
        <f>AJ181*AK181*2</f>
        <v>145.70779999999999</v>
      </c>
      <c r="AM181" s="24">
        <f>AL181-AN181</f>
        <v>145.70779999999999</v>
      </c>
      <c r="AN181" s="24"/>
      <c r="AO181" s="24">
        <f t="shared" si="1001"/>
        <v>3.42</v>
      </c>
      <c r="AP181" s="24">
        <f t="shared" ref="AP181" si="1011">AG181+AL181</f>
        <v>246.37979999999999</v>
      </c>
      <c r="AQ181" s="24">
        <f t="shared" ref="AQ181" si="1012">AH181+AM181</f>
        <v>246.37979999999999</v>
      </c>
      <c r="AR181" s="24">
        <f t="shared" ref="AR181" si="1013">AI181+AN181</f>
        <v>0</v>
      </c>
    </row>
    <row r="182" spans="1:44" s="15" customFormat="1" ht="31.5" hidden="1" x14ac:dyDescent="0.25">
      <c r="A182" s="22" t="s">
        <v>101</v>
      </c>
      <c r="B182" s="7" t="s">
        <v>145</v>
      </c>
      <c r="C182" s="8"/>
      <c r="D182" s="8"/>
      <c r="E182" s="8">
        <f t="shared" ref="E182" si="1014">E183+E184+E185+E186</f>
        <v>114.16875</v>
      </c>
      <c r="F182" s="8">
        <f t="shared" ref="F182" si="1015">F183+F184+F185+F186</f>
        <v>114.16875</v>
      </c>
      <c r="G182" s="8">
        <f t="shared" ref="G182" si="1016">G183+G184+G185+G186</f>
        <v>0</v>
      </c>
      <c r="H182" s="8"/>
      <c r="I182" s="8"/>
      <c r="J182" s="8">
        <f t="shared" ref="J182" si="1017">J183+J184+J185+J186</f>
        <v>105.38550000000001</v>
      </c>
      <c r="K182" s="8">
        <f t="shared" ref="K182" si="1018">K183+K184+K185+K186</f>
        <v>105.38550000000001</v>
      </c>
      <c r="L182" s="8">
        <f t="shared" ref="L182" si="1019">L183+L184+L185+L186</f>
        <v>0</v>
      </c>
      <c r="M182" s="8"/>
      <c r="N182" s="8">
        <f t="shared" ref="N182" si="1020">N183+N184+N185+N186</f>
        <v>219.55425000000002</v>
      </c>
      <c r="O182" s="8">
        <f t="shared" ref="O182" si="1021">O183+O184+O185+O186</f>
        <v>219.55425000000002</v>
      </c>
      <c r="P182" s="8">
        <f t="shared" ref="P182" si="1022">P183+P184+P185+P186</f>
        <v>0</v>
      </c>
      <c r="Q182" s="8"/>
      <c r="R182" s="8"/>
      <c r="S182" s="8">
        <f t="shared" ref="S182" si="1023">S183+S184+S185+S186</f>
        <v>119.75625000000002</v>
      </c>
      <c r="T182" s="8">
        <f t="shared" ref="T182" si="1024">T183+T184+T185+T186</f>
        <v>119.75625000000002</v>
      </c>
      <c r="U182" s="8">
        <f t="shared" ref="U182" si="1025">U183+U184+U185+U186</f>
        <v>0</v>
      </c>
      <c r="V182" s="8"/>
      <c r="W182" s="8"/>
      <c r="X182" s="8">
        <f t="shared" ref="X182" si="1026">X183+X184+X185+X186</f>
        <v>109.59300000000002</v>
      </c>
      <c r="Y182" s="8">
        <f t="shared" ref="Y182" si="1027">Y183+Y184+Y185+Y186</f>
        <v>109.59300000000002</v>
      </c>
      <c r="Z182" s="8">
        <f t="shared" ref="Z182" si="1028">Z183+Z184+Z185+Z186</f>
        <v>0</v>
      </c>
      <c r="AA182" s="8"/>
      <c r="AB182" s="8">
        <f t="shared" ref="AB182" si="1029">AB183+AB184+AB185+AB186</f>
        <v>229.34925000000001</v>
      </c>
      <c r="AC182" s="8">
        <f t="shared" ref="AC182" si="1030">AC183+AC184+AC185+AC186</f>
        <v>229.34925000000001</v>
      </c>
      <c r="AD182" s="8">
        <f t="shared" ref="AD182" si="1031">AD183+AD184+AD185+AD186</f>
        <v>0</v>
      </c>
      <c r="AE182" s="8"/>
      <c r="AF182" s="8"/>
      <c r="AG182" s="8">
        <f t="shared" ref="AG182:AI182" si="1032">AG183+AG184+AG185+AG186</f>
        <v>124.53750000000002</v>
      </c>
      <c r="AH182" s="8">
        <f t="shared" si="1032"/>
        <v>124.53750000000002</v>
      </c>
      <c r="AI182" s="8">
        <f t="shared" si="1032"/>
        <v>0</v>
      </c>
      <c r="AJ182" s="8"/>
      <c r="AK182" s="8"/>
      <c r="AL182" s="8">
        <f t="shared" ref="AL182:AN182" si="1033">AL183+AL184+AL185+AL186</f>
        <v>113.9787</v>
      </c>
      <c r="AM182" s="8">
        <f t="shared" si="1033"/>
        <v>113.9787</v>
      </c>
      <c r="AN182" s="8">
        <f t="shared" si="1033"/>
        <v>0</v>
      </c>
      <c r="AO182" s="8"/>
      <c r="AP182" s="8">
        <f t="shared" ref="AP182:AR182" si="1034">AP183+AP184+AP185+AP186</f>
        <v>238.51620000000003</v>
      </c>
      <c r="AQ182" s="8">
        <f t="shared" si="1034"/>
        <v>238.51620000000003</v>
      </c>
      <c r="AR182" s="8">
        <f t="shared" si="1034"/>
        <v>0</v>
      </c>
    </row>
    <row r="183" spans="1:44" hidden="1" x14ac:dyDescent="0.25">
      <c r="A183" s="17"/>
      <c r="B183" s="3" t="s">
        <v>43</v>
      </c>
      <c r="C183" s="24">
        <v>0.75</v>
      </c>
      <c r="D183" s="24">
        <v>39.28</v>
      </c>
      <c r="E183" s="24">
        <f>C183*D183</f>
        <v>29.46</v>
      </c>
      <c r="F183" s="24">
        <f>E183-G183</f>
        <v>29.46</v>
      </c>
      <c r="G183" s="24"/>
      <c r="H183" s="24">
        <v>0.66</v>
      </c>
      <c r="I183" s="24">
        <v>41.2</v>
      </c>
      <c r="J183" s="24">
        <f>H183*I183</f>
        <v>27.192000000000004</v>
      </c>
      <c r="K183" s="24">
        <f>J183-L183</f>
        <v>27.192000000000004</v>
      </c>
      <c r="L183" s="24"/>
      <c r="M183" s="24">
        <f t="shared" ref="M183:M186" si="1035">C183+H183</f>
        <v>1.4100000000000001</v>
      </c>
      <c r="N183" s="24">
        <f t="shared" ref="N183:P184" si="1036">E183+J183</f>
        <v>56.652000000000001</v>
      </c>
      <c r="O183" s="24">
        <f t="shared" si="1036"/>
        <v>56.652000000000001</v>
      </c>
      <c r="P183" s="24">
        <f t="shared" si="1036"/>
        <v>0</v>
      </c>
      <c r="Q183" s="24">
        <f t="shared" ref="Q183:Q186" si="1037">C183</f>
        <v>0.75</v>
      </c>
      <c r="R183" s="24">
        <v>41.2</v>
      </c>
      <c r="S183" s="24">
        <f>Q183*R183</f>
        <v>30.900000000000002</v>
      </c>
      <c r="T183" s="24">
        <f>S183-U183</f>
        <v>30.900000000000002</v>
      </c>
      <c r="U183" s="24"/>
      <c r="V183" s="24">
        <f t="shared" ref="V183:V186" si="1038">H183</f>
        <v>0.66</v>
      </c>
      <c r="W183" s="24">
        <v>42.85</v>
      </c>
      <c r="X183" s="24">
        <f>V183*W183</f>
        <v>28.281000000000002</v>
      </c>
      <c r="Y183" s="24">
        <f>X183-Z183</f>
        <v>28.281000000000002</v>
      </c>
      <c r="Z183" s="24"/>
      <c r="AA183" s="24">
        <f t="shared" ref="AA183:AA186" si="1039">Q183+V183</f>
        <v>1.4100000000000001</v>
      </c>
      <c r="AB183" s="24">
        <f t="shared" ref="AB183:AD184" si="1040">S183+X183</f>
        <v>59.181000000000004</v>
      </c>
      <c r="AC183" s="24">
        <f t="shared" si="1040"/>
        <v>59.181000000000004</v>
      </c>
      <c r="AD183" s="24">
        <f t="shared" si="1040"/>
        <v>0</v>
      </c>
      <c r="AE183" s="24">
        <f t="shared" ref="AE183:AE186" si="1041">C183</f>
        <v>0.75</v>
      </c>
      <c r="AF183" s="24">
        <v>42.85</v>
      </c>
      <c r="AG183" s="24">
        <f>AE183*AF183</f>
        <v>32.137500000000003</v>
      </c>
      <c r="AH183" s="24">
        <f>AG183-AI183</f>
        <v>32.137500000000003</v>
      </c>
      <c r="AI183" s="24"/>
      <c r="AJ183" s="24">
        <f t="shared" si="733"/>
        <v>0.66</v>
      </c>
      <c r="AK183" s="24">
        <v>44.56</v>
      </c>
      <c r="AL183" s="24">
        <f>AJ183*AK183</f>
        <v>29.409600000000005</v>
      </c>
      <c r="AM183" s="24">
        <f>AL183-AN183</f>
        <v>29.409600000000005</v>
      </c>
      <c r="AN183" s="24"/>
      <c r="AO183" s="24">
        <f t="shared" ref="AO183:AO186" si="1042">AE183+AJ183</f>
        <v>1.4100000000000001</v>
      </c>
      <c r="AP183" s="24">
        <f t="shared" ref="AP183:AP184" si="1043">AG183+AL183</f>
        <v>61.547100000000007</v>
      </c>
      <c r="AQ183" s="24">
        <f t="shared" ref="AQ183:AQ184" si="1044">AH183+AM183</f>
        <v>61.547100000000007</v>
      </c>
      <c r="AR183" s="24">
        <f t="shared" ref="AR183:AR184" si="1045">AI183+AN183</f>
        <v>0</v>
      </c>
    </row>
    <row r="184" spans="1:44" hidden="1" x14ac:dyDescent="0.25">
      <c r="A184" s="17"/>
      <c r="B184" s="3" t="s">
        <v>44</v>
      </c>
      <c r="C184" s="24">
        <v>0.75</v>
      </c>
      <c r="D184" s="24">
        <v>32.270000000000003</v>
      </c>
      <c r="E184" s="24">
        <f>C184*D184</f>
        <v>24.202500000000001</v>
      </c>
      <c r="F184" s="24">
        <f>E184-G184</f>
        <v>24.202500000000001</v>
      </c>
      <c r="G184" s="24"/>
      <c r="H184" s="24">
        <v>0.66</v>
      </c>
      <c r="I184" s="24">
        <v>33.85</v>
      </c>
      <c r="J184" s="24">
        <f>H184*I184</f>
        <v>22.341000000000001</v>
      </c>
      <c r="K184" s="24">
        <f>J184-L184</f>
        <v>22.341000000000001</v>
      </c>
      <c r="L184" s="24"/>
      <c r="M184" s="24">
        <f t="shared" si="1035"/>
        <v>1.4100000000000001</v>
      </c>
      <c r="N184" s="24">
        <f t="shared" si="1036"/>
        <v>46.543500000000002</v>
      </c>
      <c r="O184" s="24">
        <f t="shared" si="1036"/>
        <v>46.543500000000002</v>
      </c>
      <c r="P184" s="24">
        <f t="shared" si="1036"/>
        <v>0</v>
      </c>
      <c r="Q184" s="24">
        <f t="shared" si="1037"/>
        <v>0.75</v>
      </c>
      <c r="R184" s="24">
        <v>33.85</v>
      </c>
      <c r="S184" s="24">
        <f>Q184*R184</f>
        <v>25.387500000000003</v>
      </c>
      <c r="T184" s="24">
        <f>S184-U184</f>
        <v>25.387500000000003</v>
      </c>
      <c r="U184" s="24"/>
      <c r="V184" s="24">
        <f t="shared" si="1038"/>
        <v>0.66</v>
      </c>
      <c r="W184" s="24">
        <v>35.200000000000003</v>
      </c>
      <c r="X184" s="24">
        <f>V184*W184</f>
        <v>23.232000000000003</v>
      </c>
      <c r="Y184" s="24">
        <f>X184-Z184</f>
        <v>23.232000000000003</v>
      </c>
      <c r="Z184" s="24"/>
      <c r="AA184" s="24">
        <f t="shared" si="1039"/>
        <v>1.4100000000000001</v>
      </c>
      <c r="AB184" s="24">
        <f t="shared" si="1040"/>
        <v>48.619500000000002</v>
      </c>
      <c r="AC184" s="24">
        <f t="shared" si="1040"/>
        <v>48.619500000000002</v>
      </c>
      <c r="AD184" s="24">
        <f t="shared" si="1040"/>
        <v>0</v>
      </c>
      <c r="AE184" s="24">
        <f t="shared" si="1041"/>
        <v>0.75</v>
      </c>
      <c r="AF184" s="24">
        <v>35.200000000000003</v>
      </c>
      <c r="AG184" s="24">
        <f>AE184*AF184</f>
        <v>26.400000000000002</v>
      </c>
      <c r="AH184" s="24">
        <f>AG184-AI184</f>
        <v>26.400000000000002</v>
      </c>
      <c r="AI184" s="24"/>
      <c r="AJ184" s="24">
        <f t="shared" si="733"/>
        <v>0.66</v>
      </c>
      <c r="AK184" s="24">
        <v>36.61</v>
      </c>
      <c r="AL184" s="24">
        <f>AJ184*AK184</f>
        <v>24.162600000000001</v>
      </c>
      <c r="AM184" s="24">
        <f>AL184-AN184</f>
        <v>24.162600000000001</v>
      </c>
      <c r="AN184" s="24"/>
      <c r="AO184" s="24">
        <f t="shared" si="1042"/>
        <v>1.4100000000000001</v>
      </c>
      <c r="AP184" s="24">
        <f t="shared" si="1043"/>
        <v>50.562600000000003</v>
      </c>
      <c r="AQ184" s="24">
        <f t="shared" si="1044"/>
        <v>50.562600000000003</v>
      </c>
      <c r="AR184" s="24">
        <f t="shared" si="1045"/>
        <v>0</v>
      </c>
    </row>
    <row r="185" spans="1:44" ht="31.5" hidden="1" x14ac:dyDescent="0.25">
      <c r="A185" s="17"/>
      <c r="B185" s="3" t="s">
        <v>156</v>
      </c>
      <c r="C185" s="24">
        <v>0.75</v>
      </c>
      <c r="D185" s="24">
        <v>32.270000000000003</v>
      </c>
      <c r="E185" s="24">
        <f>C185*D185*0.5</f>
        <v>12.10125</v>
      </c>
      <c r="F185" s="24">
        <f>E185</f>
        <v>12.10125</v>
      </c>
      <c r="G185" s="24"/>
      <c r="H185" s="24">
        <v>0.66</v>
      </c>
      <c r="I185" s="24">
        <v>33.85</v>
      </c>
      <c r="J185" s="24">
        <f>H185*I185*0.5</f>
        <v>11.170500000000001</v>
      </c>
      <c r="K185" s="24">
        <f>J185</f>
        <v>11.170500000000001</v>
      </c>
      <c r="L185" s="24"/>
      <c r="M185" s="24">
        <f t="shared" si="1035"/>
        <v>1.4100000000000001</v>
      </c>
      <c r="N185" s="24">
        <f>E185+J185</f>
        <v>23.271750000000001</v>
      </c>
      <c r="O185" s="24">
        <f>N185</f>
        <v>23.271750000000001</v>
      </c>
      <c r="P185" s="24">
        <v>0</v>
      </c>
      <c r="Q185" s="24">
        <f t="shared" si="1037"/>
        <v>0.75</v>
      </c>
      <c r="R185" s="24">
        <v>33.85</v>
      </c>
      <c r="S185" s="24">
        <f>Q185*R185*0.5</f>
        <v>12.693750000000001</v>
      </c>
      <c r="T185" s="24">
        <f>S185</f>
        <v>12.693750000000001</v>
      </c>
      <c r="U185" s="24"/>
      <c r="V185" s="24">
        <f t="shared" si="1038"/>
        <v>0.66</v>
      </c>
      <c r="W185" s="24">
        <v>35.200000000000003</v>
      </c>
      <c r="X185" s="24">
        <f>V185*W185*0.5</f>
        <v>11.616000000000001</v>
      </c>
      <c r="Y185" s="24">
        <f>X185</f>
        <v>11.616000000000001</v>
      </c>
      <c r="Z185" s="24"/>
      <c r="AA185" s="24">
        <f t="shared" si="1039"/>
        <v>1.4100000000000001</v>
      </c>
      <c r="AB185" s="24">
        <f>S185+X185</f>
        <v>24.309750000000001</v>
      </c>
      <c r="AC185" s="24">
        <f>AB185</f>
        <v>24.309750000000001</v>
      </c>
      <c r="AD185" s="24">
        <v>0</v>
      </c>
      <c r="AE185" s="24">
        <f t="shared" si="1041"/>
        <v>0.75</v>
      </c>
      <c r="AF185" s="24">
        <v>35.200000000000003</v>
      </c>
      <c r="AG185" s="24">
        <f>AE185*AF185*0.5</f>
        <v>13.200000000000001</v>
      </c>
      <c r="AH185" s="24">
        <f>AG185</f>
        <v>13.200000000000001</v>
      </c>
      <c r="AI185" s="24"/>
      <c r="AJ185" s="24">
        <f t="shared" si="733"/>
        <v>0.66</v>
      </c>
      <c r="AK185" s="24">
        <v>36.61</v>
      </c>
      <c r="AL185" s="24">
        <f>AJ185*AK185*0.5</f>
        <v>12.081300000000001</v>
      </c>
      <c r="AM185" s="24">
        <f>AL185</f>
        <v>12.081300000000001</v>
      </c>
      <c r="AN185" s="24"/>
      <c r="AO185" s="24">
        <f t="shared" si="1042"/>
        <v>1.4100000000000001</v>
      </c>
      <c r="AP185" s="24">
        <f>AG185+AL185</f>
        <v>25.281300000000002</v>
      </c>
      <c r="AQ185" s="24">
        <f>AP185</f>
        <v>25.281300000000002</v>
      </c>
      <c r="AR185" s="24">
        <v>0</v>
      </c>
    </row>
    <row r="186" spans="1:44" ht="47.25" hidden="1" x14ac:dyDescent="0.25">
      <c r="A186" s="17"/>
      <c r="B186" s="3" t="s">
        <v>161</v>
      </c>
      <c r="C186" s="24">
        <v>0.75</v>
      </c>
      <c r="D186" s="24">
        <v>32.270000000000003</v>
      </c>
      <c r="E186" s="24">
        <f>C186*D186*2</f>
        <v>48.405000000000001</v>
      </c>
      <c r="F186" s="24">
        <f>E186-G186</f>
        <v>48.405000000000001</v>
      </c>
      <c r="G186" s="24"/>
      <c r="H186" s="24">
        <v>0.66</v>
      </c>
      <c r="I186" s="24">
        <v>33.85</v>
      </c>
      <c r="J186" s="24">
        <f>H186*I186*2</f>
        <v>44.682000000000002</v>
      </c>
      <c r="K186" s="24">
        <f>J186-L186</f>
        <v>44.682000000000002</v>
      </c>
      <c r="L186" s="24"/>
      <c r="M186" s="24">
        <f t="shared" si="1035"/>
        <v>1.4100000000000001</v>
      </c>
      <c r="N186" s="24">
        <f t="shared" ref="N186" si="1046">E186+J186</f>
        <v>93.087000000000003</v>
      </c>
      <c r="O186" s="24">
        <f t="shared" ref="O186" si="1047">F186+K186</f>
        <v>93.087000000000003</v>
      </c>
      <c r="P186" s="24">
        <f t="shared" ref="P186" si="1048">G186+L186</f>
        <v>0</v>
      </c>
      <c r="Q186" s="24">
        <f t="shared" si="1037"/>
        <v>0.75</v>
      </c>
      <c r="R186" s="24">
        <v>33.85</v>
      </c>
      <c r="S186" s="24">
        <f>Q186*R186*2</f>
        <v>50.775000000000006</v>
      </c>
      <c r="T186" s="24">
        <f>S186-U186</f>
        <v>50.775000000000006</v>
      </c>
      <c r="U186" s="24"/>
      <c r="V186" s="24">
        <f t="shared" si="1038"/>
        <v>0.66</v>
      </c>
      <c r="W186" s="24">
        <v>35.200000000000003</v>
      </c>
      <c r="X186" s="24">
        <f>V186*W186*2</f>
        <v>46.464000000000006</v>
      </c>
      <c r="Y186" s="24">
        <f>X186-Z186</f>
        <v>46.464000000000006</v>
      </c>
      <c r="Z186" s="24"/>
      <c r="AA186" s="24">
        <f t="shared" si="1039"/>
        <v>1.4100000000000001</v>
      </c>
      <c r="AB186" s="24">
        <f t="shared" ref="AB186" si="1049">S186+X186</f>
        <v>97.239000000000004</v>
      </c>
      <c r="AC186" s="24">
        <f t="shared" ref="AC186" si="1050">T186+Y186</f>
        <v>97.239000000000004</v>
      </c>
      <c r="AD186" s="24">
        <f t="shared" ref="AD186" si="1051">U186+Z186</f>
        <v>0</v>
      </c>
      <c r="AE186" s="24">
        <f t="shared" si="1041"/>
        <v>0.75</v>
      </c>
      <c r="AF186" s="24">
        <v>35.200000000000003</v>
      </c>
      <c r="AG186" s="24">
        <f>AE186*AF186*2</f>
        <v>52.800000000000004</v>
      </c>
      <c r="AH186" s="24">
        <f>AG186-AI186</f>
        <v>52.800000000000004</v>
      </c>
      <c r="AI186" s="24"/>
      <c r="AJ186" s="24">
        <f t="shared" si="733"/>
        <v>0.66</v>
      </c>
      <c r="AK186" s="24">
        <v>36.61</v>
      </c>
      <c r="AL186" s="24">
        <f>AJ186*AK186*2</f>
        <v>48.325200000000002</v>
      </c>
      <c r="AM186" s="24">
        <f>AL186-AN186</f>
        <v>48.325200000000002</v>
      </c>
      <c r="AN186" s="24"/>
      <c r="AO186" s="24">
        <f t="shared" si="1042"/>
        <v>1.4100000000000001</v>
      </c>
      <c r="AP186" s="24">
        <f t="shared" ref="AP186" si="1052">AG186+AL186</f>
        <v>101.12520000000001</v>
      </c>
      <c r="AQ186" s="24">
        <f t="shared" ref="AQ186" si="1053">AH186+AM186</f>
        <v>101.12520000000001</v>
      </c>
      <c r="AR186" s="24">
        <f t="shared" ref="AR186" si="1054">AI186+AN186</f>
        <v>0</v>
      </c>
    </row>
    <row r="187" spans="1:44" s="15" customFormat="1" ht="31.5" hidden="1" x14ac:dyDescent="0.25">
      <c r="A187" s="22" t="s">
        <v>102</v>
      </c>
      <c r="B187" s="29" t="s">
        <v>21</v>
      </c>
      <c r="C187" s="8"/>
      <c r="D187" s="8"/>
      <c r="E187" s="8">
        <f t="shared" ref="E187" si="1055">E188+E189+E190+E191</f>
        <v>1918.0349999999999</v>
      </c>
      <c r="F187" s="8">
        <f t="shared" ref="F187" si="1056">F188+F189+F190+F191</f>
        <v>1918.0349999999999</v>
      </c>
      <c r="G187" s="8">
        <f t="shared" ref="G187" si="1057">G188+G189+G190+G191</f>
        <v>0</v>
      </c>
      <c r="H187" s="8"/>
      <c r="I187" s="8"/>
      <c r="J187" s="8">
        <f t="shared" ref="J187" si="1058">J188+J189+J190+J191</f>
        <v>1995.9375</v>
      </c>
      <c r="K187" s="8">
        <f t="shared" ref="K187" si="1059">K188+K189+K190+K191</f>
        <v>1995.9375</v>
      </c>
      <c r="L187" s="8">
        <f t="shared" ref="L187" si="1060">L188+L189+L190+L191</f>
        <v>0</v>
      </c>
      <c r="M187" s="8"/>
      <c r="N187" s="8">
        <f t="shared" ref="N187" si="1061">N188+N189+N190+N191</f>
        <v>3913.9725000000003</v>
      </c>
      <c r="O187" s="8">
        <f t="shared" ref="O187" si="1062">O188+O189+O190+O191</f>
        <v>3913.9725000000003</v>
      </c>
      <c r="P187" s="8">
        <f t="shared" ref="P187" si="1063">P188+P189+P190+P191</f>
        <v>0</v>
      </c>
      <c r="Q187" s="8"/>
      <c r="R187" s="8"/>
      <c r="S187" s="8">
        <f t="shared" ref="S187" si="1064">S188+S189+S190+S191</f>
        <v>2011.905</v>
      </c>
      <c r="T187" s="8">
        <f t="shared" ref="T187" si="1065">T188+T189+T190+T191</f>
        <v>2011.905</v>
      </c>
      <c r="U187" s="8">
        <f t="shared" ref="U187" si="1066">U188+U189+U190+U191</f>
        <v>0</v>
      </c>
      <c r="V187" s="8"/>
      <c r="W187" s="8"/>
      <c r="X187" s="8">
        <f t="shared" ref="X187" si="1067">X188+X189+X190+X191</f>
        <v>2075.625</v>
      </c>
      <c r="Y187" s="8">
        <f t="shared" ref="Y187" si="1068">Y188+Y189+Y190+Y191</f>
        <v>2075.625</v>
      </c>
      <c r="Z187" s="8">
        <f t="shared" ref="Z187" si="1069">Z188+Z189+Z190+Z191</f>
        <v>0</v>
      </c>
      <c r="AA187" s="8"/>
      <c r="AB187" s="8">
        <f t="shared" ref="AB187" si="1070">AB188+AB189+AB190+AB191</f>
        <v>4087.5299999999997</v>
      </c>
      <c r="AC187" s="8">
        <f t="shared" ref="AC187" si="1071">AC188+AC189+AC190+AC191</f>
        <v>4087.5299999999997</v>
      </c>
      <c r="AD187" s="8">
        <f t="shared" ref="AD187" si="1072">AD188+AD189+AD190+AD191</f>
        <v>0</v>
      </c>
      <c r="AE187" s="8"/>
      <c r="AF187" s="8"/>
      <c r="AG187" s="8">
        <f t="shared" ref="AG187:AI187" si="1073">AG188+AG189+AG190+AG191</f>
        <v>2092.23</v>
      </c>
      <c r="AH187" s="8">
        <f t="shared" si="1073"/>
        <v>2092.23</v>
      </c>
      <c r="AI187" s="8">
        <f t="shared" si="1073"/>
        <v>0</v>
      </c>
      <c r="AJ187" s="8"/>
      <c r="AK187" s="8"/>
      <c r="AL187" s="8">
        <f t="shared" ref="AL187:AN187" si="1074">AL188+AL189+AL190+AL191</f>
        <v>2158.6875</v>
      </c>
      <c r="AM187" s="8">
        <f t="shared" si="1074"/>
        <v>2158.6875</v>
      </c>
      <c r="AN187" s="8">
        <f t="shared" si="1074"/>
        <v>0</v>
      </c>
      <c r="AO187" s="8"/>
      <c r="AP187" s="8">
        <f t="shared" ref="AP187:AR187" si="1075">AP188+AP189+AP190+AP191</f>
        <v>4250.9174999999996</v>
      </c>
      <c r="AQ187" s="8">
        <f t="shared" si="1075"/>
        <v>4250.9174999999996</v>
      </c>
      <c r="AR187" s="8">
        <f t="shared" si="1075"/>
        <v>0</v>
      </c>
    </row>
    <row r="188" spans="1:44" hidden="1" x14ac:dyDescent="0.25">
      <c r="A188" s="17"/>
      <c r="B188" s="3" t="s">
        <v>23</v>
      </c>
      <c r="C188" s="24">
        <v>12.6</v>
      </c>
      <c r="D188" s="24">
        <v>39.28</v>
      </c>
      <c r="E188" s="24">
        <f>C188*D188</f>
        <v>494.928</v>
      </c>
      <c r="F188" s="24">
        <f>E188-G188</f>
        <v>494.928</v>
      </c>
      <c r="G188" s="24"/>
      <c r="H188" s="24">
        <v>12.5</v>
      </c>
      <c r="I188" s="24">
        <v>41.2</v>
      </c>
      <c r="J188" s="24">
        <f>H188*I188</f>
        <v>515</v>
      </c>
      <c r="K188" s="24">
        <f>J188-L188</f>
        <v>515</v>
      </c>
      <c r="L188" s="24"/>
      <c r="M188" s="24">
        <f t="shared" ref="M188:M191" si="1076">C188+H188</f>
        <v>25.1</v>
      </c>
      <c r="N188" s="24">
        <f t="shared" ref="N188:P189" si="1077">E188+J188</f>
        <v>1009.928</v>
      </c>
      <c r="O188" s="24">
        <f t="shared" si="1077"/>
        <v>1009.928</v>
      </c>
      <c r="P188" s="24">
        <f t="shared" si="1077"/>
        <v>0</v>
      </c>
      <c r="Q188" s="24">
        <f t="shared" ref="Q188:Q191" si="1078">C188</f>
        <v>12.6</v>
      </c>
      <c r="R188" s="24">
        <v>41.2</v>
      </c>
      <c r="S188" s="24">
        <f>Q188*R188</f>
        <v>519.12</v>
      </c>
      <c r="T188" s="24">
        <f>S188-U188</f>
        <v>519.12</v>
      </c>
      <c r="U188" s="24"/>
      <c r="V188" s="24">
        <f t="shared" ref="V188:V191" si="1079">H188</f>
        <v>12.5</v>
      </c>
      <c r="W188" s="24">
        <v>42.85</v>
      </c>
      <c r="X188" s="24">
        <f>V188*W188</f>
        <v>535.625</v>
      </c>
      <c r="Y188" s="24">
        <f>X188-Z188</f>
        <v>535.625</v>
      </c>
      <c r="Z188" s="24"/>
      <c r="AA188" s="24">
        <f t="shared" ref="AA188:AA191" si="1080">Q188+V188</f>
        <v>25.1</v>
      </c>
      <c r="AB188" s="24">
        <f t="shared" ref="AB188:AD189" si="1081">S188+X188</f>
        <v>1054.7449999999999</v>
      </c>
      <c r="AC188" s="24">
        <f t="shared" si="1081"/>
        <v>1054.7449999999999</v>
      </c>
      <c r="AD188" s="24">
        <f t="shared" si="1081"/>
        <v>0</v>
      </c>
      <c r="AE188" s="24">
        <f t="shared" ref="AE188:AE191" si="1082">C188</f>
        <v>12.6</v>
      </c>
      <c r="AF188" s="24">
        <v>42.85</v>
      </c>
      <c r="AG188" s="24">
        <f>AE188*AF188</f>
        <v>539.91</v>
      </c>
      <c r="AH188" s="24">
        <f>AG188-AI188</f>
        <v>539.91</v>
      </c>
      <c r="AI188" s="24"/>
      <c r="AJ188" s="24">
        <f t="shared" si="733"/>
        <v>12.5</v>
      </c>
      <c r="AK188" s="24">
        <v>44.56</v>
      </c>
      <c r="AL188" s="24">
        <f>AJ188*AK188</f>
        <v>557</v>
      </c>
      <c r="AM188" s="24">
        <f>AL188-AN188</f>
        <v>557</v>
      </c>
      <c r="AN188" s="24"/>
      <c r="AO188" s="24">
        <f t="shared" ref="AO188:AO191" si="1083">AE188+AJ188</f>
        <v>25.1</v>
      </c>
      <c r="AP188" s="24">
        <f t="shared" ref="AP188:AP189" si="1084">AG188+AL188</f>
        <v>1096.9099999999999</v>
      </c>
      <c r="AQ188" s="24">
        <f t="shared" ref="AQ188:AQ189" si="1085">AH188+AM188</f>
        <v>1096.9099999999999</v>
      </c>
      <c r="AR188" s="24">
        <f t="shared" ref="AR188:AR189" si="1086">AI188+AN188</f>
        <v>0</v>
      </c>
    </row>
    <row r="189" spans="1:44" hidden="1" x14ac:dyDescent="0.25">
      <c r="A189" s="17"/>
      <c r="B189" s="3" t="s">
        <v>25</v>
      </c>
      <c r="C189" s="24">
        <v>12.6</v>
      </c>
      <c r="D189" s="24">
        <v>32.270000000000003</v>
      </c>
      <c r="E189" s="24">
        <f>C189*D189</f>
        <v>406.60200000000003</v>
      </c>
      <c r="F189" s="24">
        <f>E189-G189</f>
        <v>406.60200000000003</v>
      </c>
      <c r="G189" s="24"/>
      <c r="H189" s="24">
        <v>12.5</v>
      </c>
      <c r="I189" s="24">
        <v>33.85</v>
      </c>
      <c r="J189" s="24">
        <f>H189*I189</f>
        <v>423.125</v>
      </c>
      <c r="K189" s="24">
        <f>J189-L189</f>
        <v>423.125</v>
      </c>
      <c r="L189" s="24"/>
      <c r="M189" s="24">
        <f t="shared" si="1076"/>
        <v>25.1</v>
      </c>
      <c r="N189" s="24">
        <f t="shared" si="1077"/>
        <v>829.72700000000009</v>
      </c>
      <c r="O189" s="24">
        <f t="shared" si="1077"/>
        <v>829.72700000000009</v>
      </c>
      <c r="P189" s="24">
        <f t="shared" si="1077"/>
        <v>0</v>
      </c>
      <c r="Q189" s="24">
        <f t="shared" si="1078"/>
        <v>12.6</v>
      </c>
      <c r="R189" s="24">
        <v>33.85</v>
      </c>
      <c r="S189" s="24">
        <f>Q189*R189</f>
        <v>426.51</v>
      </c>
      <c r="T189" s="24">
        <f>S189-U189</f>
        <v>426.51</v>
      </c>
      <c r="U189" s="24"/>
      <c r="V189" s="24">
        <f t="shared" si="1079"/>
        <v>12.5</v>
      </c>
      <c r="W189" s="24">
        <v>35.200000000000003</v>
      </c>
      <c r="X189" s="24">
        <f>V189*W189</f>
        <v>440.00000000000006</v>
      </c>
      <c r="Y189" s="24">
        <f>X189-Z189</f>
        <v>440.00000000000006</v>
      </c>
      <c r="Z189" s="24"/>
      <c r="AA189" s="24">
        <f t="shared" si="1080"/>
        <v>25.1</v>
      </c>
      <c r="AB189" s="24">
        <f t="shared" si="1081"/>
        <v>866.51</v>
      </c>
      <c r="AC189" s="24">
        <f t="shared" si="1081"/>
        <v>866.51</v>
      </c>
      <c r="AD189" s="24">
        <f t="shared" si="1081"/>
        <v>0</v>
      </c>
      <c r="AE189" s="24">
        <f t="shared" si="1082"/>
        <v>12.6</v>
      </c>
      <c r="AF189" s="24">
        <v>35.200000000000003</v>
      </c>
      <c r="AG189" s="24">
        <f>AE189*AF189</f>
        <v>443.52000000000004</v>
      </c>
      <c r="AH189" s="24">
        <f>AG189-AI189</f>
        <v>443.52000000000004</v>
      </c>
      <c r="AI189" s="24"/>
      <c r="AJ189" s="24">
        <f t="shared" si="733"/>
        <v>12.5</v>
      </c>
      <c r="AK189" s="24">
        <v>36.61</v>
      </c>
      <c r="AL189" s="24">
        <f>AJ189*AK189</f>
        <v>457.625</v>
      </c>
      <c r="AM189" s="24">
        <f>AL189-AN189</f>
        <v>457.625</v>
      </c>
      <c r="AN189" s="24"/>
      <c r="AO189" s="24">
        <f t="shared" si="1083"/>
        <v>25.1</v>
      </c>
      <c r="AP189" s="24">
        <f t="shared" si="1084"/>
        <v>901.14499999999998</v>
      </c>
      <c r="AQ189" s="24">
        <f t="shared" si="1085"/>
        <v>901.14499999999998</v>
      </c>
      <c r="AR189" s="24">
        <f t="shared" si="1086"/>
        <v>0</v>
      </c>
    </row>
    <row r="190" spans="1:44" ht="31.5" hidden="1" x14ac:dyDescent="0.25">
      <c r="A190" s="17"/>
      <c r="B190" s="3" t="s">
        <v>156</v>
      </c>
      <c r="C190" s="24">
        <v>12.6</v>
      </c>
      <c r="D190" s="24">
        <v>32.270000000000003</v>
      </c>
      <c r="E190" s="24">
        <f>C190*D190*0.5</f>
        <v>203.30100000000002</v>
      </c>
      <c r="F190" s="24">
        <f>E190</f>
        <v>203.30100000000002</v>
      </c>
      <c r="G190" s="24"/>
      <c r="H190" s="24">
        <v>12.5</v>
      </c>
      <c r="I190" s="24">
        <v>33.85</v>
      </c>
      <c r="J190" s="24">
        <f>H190*I190*0.5</f>
        <v>211.5625</v>
      </c>
      <c r="K190" s="24">
        <f>J190</f>
        <v>211.5625</v>
      </c>
      <c r="L190" s="24"/>
      <c r="M190" s="24">
        <f t="shared" si="1076"/>
        <v>25.1</v>
      </c>
      <c r="N190" s="24">
        <f>E190+J190</f>
        <v>414.86350000000004</v>
      </c>
      <c r="O190" s="24">
        <f>N190</f>
        <v>414.86350000000004</v>
      </c>
      <c r="P190" s="24">
        <v>0</v>
      </c>
      <c r="Q190" s="24">
        <f t="shared" si="1078"/>
        <v>12.6</v>
      </c>
      <c r="R190" s="24">
        <v>33.85</v>
      </c>
      <c r="S190" s="24">
        <f>Q190*R190*0.5</f>
        <v>213.255</v>
      </c>
      <c r="T190" s="24">
        <f>S190</f>
        <v>213.255</v>
      </c>
      <c r="U190" s="24"/>
      <c r="V190" s="24">
        <f t="shared" si="1079"/>
        <v>12.5</v>
      </c>
      <c r="W190" s="24">
        <v>35.200000000000003</v>
      </c>
      <c r="X190" s="24">
        <f>V190*W190*0.5</f>
        <v>220.00000000000003</v>
      </c>
      <c r="Y190" s="24">
        <f>X190</f>
        <v>220.00000000000003</v>
      </c>
      <c r="Z190" s="24"/>
      <c r="AA190" s="24">
        <f t="shared" si="1080"/>
        <v>25.1</v>
      </c>
      <c r="AB190" s="24">
        <f>S190+X190</f>
        <v>433.255</v>
      </c>
      <c r="AC190" s="24">
        <f>AB190</f>
        <v>433.255</v>
      </c>
      <c r="AD190" s="24">
        <v>0</v>
      </c>
      <c r="AE190" s="24">
        <f t="shared" si="1082"/>
        <v>12.6</v>
      </c>
      <c r="AF190" s="24">
        <v>35.200000000000003</v>
      </c>
      <c r="AG190" s="24">
        <f>AE190*AF190*0.5</f>
        <v>221.76000000000002</v>
      </c>
      <c r="AH190" s="24">
        <f>AG190</f>
        <v>221.76000000000002</v>
      </c>
      <c r="AI190" s="24"/>
      <c r="AJ190" s="24">
        <f t="shared" si="733"/>
        <v>12.5</v>
      </c>
      <c r="AK190" s="24">
        <v>36.61</v>
      </c>
      <c r="AL190" s="24">
        <f>AJ190*AK190*0.5</f>
        <v>228.8125</v>
      </c>
      <c r="AM190" s="24">
        <f>AL190</f>
        <v>228.8125</v>
      </c>
      <c r="AN190" s="24"/>
      <c r="AO190" s="24">
        <f t="shared" si="1083"/>
        <v>25.1</v>
      </c>
      <c r="AP190" s="24">
        <f>AG190+AL190</f>
        <v>450.57249999999999</v>
      </c>
      <c r="AQ190" s="24">
        <f>AP190</f>
        <v>450.57249999999999</v>
      </c>
      <c r="AR190" s="24">
        <v>0</v>
      </c>
    </row>
    <row r="191" spans="1:44" ht="47.25" hidden="1" x14ac:dyDescent="0.25">
      <c r="A191" s="17"/>
      <c r="B191" s="3" t="s">
        <v>161</v>
      </c>
      <c r="C191" s="24">
        <v>12.6</v>
      </c>
      <c r="D191" s="24">
        <v>32.270000000000003</v>
      </c>
      <c r="E191" s="24">
        <f>C191*D191*2</f>
        <v>813.20400000000006</v>
      </c>
      <c r="F191" s="24">
        <f>E191-G191</f>
        <v>813.20400000000006</v>
      </c>
      <c r="G191" s="24"/>
      <c r="H191" s="24">
        <v>12.5</v>
      </c>
      <c r="I191" s="24">
        <v>33.85</v>
      </c>
      <c r="J191" s="24">
        <f>H191*I191*2</f>
        <v>846.25</v>
      </c>
      <c r="K191" s="24">
        <f>J191-L191</f>
        <v>846.25</v>
      </c>
      <c r="L191" s="24"/>
      <c r="M191" s="24">
        <f t="shared" si="1076"/>
        <v>25.1</v>
      </c>
      <c r="N191" s="24">
        <f t="shared" ref="N191" si="1087">E191+J191</f>
        <v>1659.4540000000002</v>
      </c>
      <c r="O191" s="24">
        <f t="shared" ref="O191" si="1088">F191+K191</f>
        <v>1659.4540000000002</v>
      </c>
      <c r="P191" s="24">
        <f t="shared" ref="P191" si="1089">G191+L191</f>
        <v>0</v>
      </c>
      <c r="Q191" s="24">
        <f t="shared" si="1078"/>
        <v>12.6</v>
      </c>
      <c r="R191" s="24">
        <v>33.85</v>
      </c>
      <c r="S191" s="24">
        <f>Q191*R191*2</f>
        <v>853.02</v>
      </c>
      <c r="T191" s="24">
        <f>S191-U191</f>
        <v>853.02</v>
      </c>
      <c r="U191" s="24"/>
      <c r="V191" s="24">
        <f t="shared" si="1079"/>
        <v>12.5</v>
      </c>
      <c r="W191" s="24">
        <v>35.200000000000003</v>
      </c>
      <c r="X191" s="24">
        <f>V191*W191*2</f>
        <v>880.00000000000011</v>
      </c>
      <c r="Y191" s="24">
        <f>X191-Z191</f>
        <v>880.00000000000011</v>
      </c>
      <c r="Z191" s="24"/>
      <c r="AA191" s="24">
        <f t="shared" si="1080"/>
        <v>25.1</v>
      </c>
      <c r="AB191" s="24">
        <f t="shared" ref="AB191" si="1090">S191+X191</f>
        <v>1733.02</v>
      </c>
      <c r="AC191" s="24">
        <f t="shared" ref="AC191" si="1091">T191+Y191</f>
        <v>1733.02</v>
      </c>
      <c r="AD191" s="24">
        <f t="shared" ref="AD191" si="1092">U191+Z191</f>
        <v>0</v>
      </c>
      <c r="AE191" s="24">
        <f t="shared" si="1082"/>
        <v>12.6</v>
      </c>
      <c r="AF191" s="24">
        <v>35.200000000000003</v>
      </c>
      <c r="AG191" s="24">
        <f>AE191*AF191*2</f>
        <v>887.04000000000008</v>
      </c>
      <c r="AH191" s="24">
        <f>AG191-AI191</f>
        <v>887.04000000000008</v>
      </c>
      <c r="AI191" s="24"/>
      <c r="AJ191" s="24">
        <f t="shared" si="733"/>
        <v>12.5</v>
      </c>
      <c r="AK191" s="24">
        <v>36.61</v>
      </c>
      <c r="AL191" s="24">
        <f>AJ191*AK191*2</f>
        <v>915.25</v>
      </c>
      <c r="AM191" s="24">
        <f>AL191-AN191</f>
        <v>915.25</v>
      </c>
      <c r="AN191" s="24"/>
      <c r="AO191" s="24">
        <f t="shared" si="1083"/>
        <v>25.1</v>
      </c>
      <c r="AP191" s="24">
        <f t="shared" ref="AP191" si="1093">AG191+AL191</f>
        <v>1802.29</v>
      </c>
      <c r="AQ191" s="24">
        <f t="shared" ref="AQ191" si="1094">AH191+AM191</f>
        <v>1802.29</v>
      </c>
      <c r="AR191" s="24">
        <f t="shared" ref="AR191" si="1095">AI191+AN191</f>
        <v>0</v>
      </c>
    </row>
    <row r="192" spans="1:44" s="15" customFormat="1" hidden="1" x14ac:dyDescent="0.25">
      <c r="A192" s="22" t="s">
        <v>103</v>
      </c>
      <c r="B192" s="1" t="s">
        <v>45</v>
      </c>
      <c r="C192" s="8"/>
      <c r="D192" s="8"/>
      <c r="E192" s="8">
        <f t="shared" ref="E192:AD192" si="1096">SUM(E194:E198)</f>
        <v>8198.5412500000002</v>
      </c>
      <c r="F192" s="8">
        <f t="shared" si="1096"/>
        <v>8151.0592280000001</v>
      </c>
      <c r="G192" s="8">
        <f t="shared" si="1096"/>
        <v>47.482022000000001</v>
      </c>
      <c r="H192" s="8"/>
      <c r="I192" s="8"/>
      <c r="J192" s="8">
        <f t="shared" si="1096"/>
        <v>6157.994850000001</v>
      </c>
      <c r="K192" s="8">
        <f t="shared" si="1096"/>
        <v>6102.2283562500006</v>
      </c>
      <c r="L192" s="8">
        <f t="shared" si="1096"/>
        <v>55.766493750000002</v>
      </c>
      <c r="M192" s="8"/>
      <c r="N192" s="8">
        <f t="shared" si="1096"/>
        <v>14356.536100000001</v>
      </c>
      <c r="O192" s="8">
        <f t="shared" si="1096"/>
        <v>14253.287584250003</v>
      </c>
      <c r="P192" s="8">
        <f t="shared" si="1096"/>
        <v>103.24851575</v>
      </c>
      <c r="Q192" s="8"/>
      <c r="R192" s="8"/>
      <c r="S192" s="8">
        <f t="shared" si="1096"/>
        <v>8599.7929500000009</v>
      </c>
      <c r="T192" s="8">
        <f t="shared" si="1096"/>
        <v>8549.9871240000011</v>
      </c>
      <c r="U192" s="8">
        <f t="shared" si="1096"/>
        <v>49.805826000000003</v>
      </c>
      <c r="V192" s="8"/>
      <c r="W192" s="8"/>
      <c r="X192" s="8">
        <f t="shared" si="1096"/>
        <v>6403.8570000000009</v>
      </c>
      <c r="Y192" s="8">
        <f t="shared" si="1096"/>
        <v>6345.8640375000014</v>
      </c>
      <c r="Z192" s="8">
        <f t="shared" si="1096"/>
        <v>57.992962500000004</v>
      </c>
      <c r="AA192" s="8"/>
      <c r="AB192" s="8">
        <f t="shared" si="1096"/>
        <v>15003.649949999999</v>
      </c>
      <c r="AC192" s="8">
        <f t="shared" si="1096"/>
        <v>14895.851161499999</v>
      </c>
      <c r="AD192" s="8">
        <f t="shared" si="1096"/>
        <v>107.7987885</v>
      </c>
      <c r="AE192" s="8"/>
      <c r="AF192" s="8"/>
      <c r="AG192" s="8">
        <f t="shared" ref="AG192:AI192" si="1097">SUM(AG194:AG198)</f>
        <v>8943.1500000000015</v>
      </c>
      <c r="AH192" s="8">
        <f t="shared" si="1097"/>
        <v>8891.3556840000001</v>
      </c>
      <c r="AI192" s="8">
        <f t="shared" si="1097"/>
        <v>51.794316000000009</v>
      </c>
      <c r="AJ192" s="8"/>
      <c r="AK192" s="8"/>
      <c r="AL192" s="8">
        <f t="shared" ref="AL192:AR192" si="1098">SUM(AL194:AL198)</f>
        <v>6660.1236500000014</v>
      </c>
      <c r="AM192" s="8">
        <f t="shared" si="1098"/>
        <v>6599.8099212500001</v>
      </c>
      <c r="AN192" s="8">
        <f t="shared" si="1098"/>
        <v>60.313728749999996</v>
      </c>
      <c r="AO192" s="8"/>
      <c r="AP192" s="8">
        <f t="shared" si="1098"/>
        <v>15603.273650000003</v>
      </c>
      <c r="AQ192" s="8">
        <f t="shared" si="1098"/>
        <v>15491.165605250004</v>
      </c>
      <c r="AR192" s="8">
        <f t="shared" si="1098"/>
        <v>112.10804475000002</v>
      </c>
    </row>
    <row r="193" spans="1:44" s="15" customFormat="1" hidden="1" x14ac:dyDescent="0.25">
      <c r="A193" s="22"/>
      <c r="B193" s="1" t="s">
        <v>10</v>
      </c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</row>
    <row r="194" spans="1:44" s="15" customFormat="1" hidden="1" x14ac:dyDescent="0.25">
      <c r="A194" s="22"/>
      <c r="B194" s="2" t="s">
        <v>23</v>
      </c>
      <c r="C194" s="14">
        <f t="shared" ref="C194" si="1099">C200+C205+C210+C215+C221+C226+C231+C236+C241+C246+C251+C256+C261+C266+C271+C276+C281+C286+C291+C296+C302</f>
        <v>52.660000000000011</v>
      </c>
      <c r="D194" s="14"/>
      <c r="E194" s="14">
        <f t="shared" ref="E194:AD194" si="1100">E200+E205+E210+E215+E221+E226+E231+E236+E241+E246+E251+E256+E261+E266+E271+E276+E281+E286+E291+E296+E302</f>
        <v>2068.4847999999997</v>
      </c>
      <c r="F194" s="14">
        <f t="shared" si="1100"/>
        <v>2056.2325824</v>
      </c>
      <c r="G194" s="14">
        <f t="shared" si="1100"/>
        <v>12.252217600000002</v>
      </c>
      <c r="H194" s="14">
        <f t="shared" si="1100"/>
        <v>38.539999999999992</v>
      </c>
      <c r="I194" s="14"/>
      <c r="J194" s="14">
        <f t="shared" si="1100"/>
        <v>1587.8480000000004</v>
      </c>
      <c r="K194" s="14">
        <f t="shared" si="1100"/>
        <v>1573.4589000000005</v>
      </c>
      <c r="L194" s="14">
        <f t="shared" si="1100"/>
        <v>14.389100000000001</v>
      </c>
      <c r="M194" s="14">
        <f t="shared" si="1100"/>
        <v>91.199999999999989</v>
      </c>
      <c r="N194" s="14">
        <f t="shared" si="1100"/>
        <v>3656.3328000000001</v>
      </c>
      <c r="O194" s="14">
        <f t="shared" si="1100"/>
        <v>3629.6914824</v>
      </c>
      <c r="P194" s="14">
        <f t="shared" si="1100"/>
        <v>26.641317600000004</v>
      </c>
      <c r="Q194" s="14">
        <f t="shared" si="1100"/>
        <v>52.660000000000011</v>
      </c>
      <c r="R194" s="14"/>
      <c r="S194" s="14">
        <f t="shared" si="1100"/>
        <v>2169.5920000000006</v>
      </c>
      <c r="T194" s="14">
        <f t="shared" si="1100"/>
        <v>2156.7408960000002</v>
      </c>
      <c r="U194" s="14">
        <f t="shared" si="1100"/>
        <v>12.851103999999999</v>
      </c>
      <c r="V194" s="14">
        <f t="shared" si="1100"/>
        <v>38.539999999999992</v>
      </c>
      <c r="W194" s="14"/>
      <c r="X194" s="14">
        <f t="shared" si="1100"/>
        <v>1651.4390000000001</v>
      </c>
      <c r="Y194" s="14">
        <f t="shared" si="1100"/>
        <v>1636.4736375</v>
      </c>
      <c r="Z194" s="14">
        <f t="shared" si="1100"/>
        <v>14.965362499999999</v>
      </c>
      <c r="AA194" s="14">
        <f t="shared" si="1100"/>
        <v>91.199999999999989</v>
      </c>
      <c r="AB194" s="14">
        <f t="shared" si="1100"/>
        <v>3821.0310000000009</v>
      </c>
      <c r="AC194" s="14">
        <f t="shared" si="1100"/>
        <v>3793.2145335000005</v>
      </c>
      <c r="AD194" s="14">
        <f t="shared" si="1100"/>
        <v>27.816466500000001</v>
      </c>
      <c r="AE194" s="14">
        <f t="shared" ref="AE194" si="1101">AE200+AE205+AE210+AE215+AE221+AE226+AE231+AE236+AE241+AE246+AE251+AE256+AE261+AE266+AE271+AE276+AE281+AE286+AE291+AE296+AE302</f>
        <v>52.660000000000011</v>
      </c>
      <c r="AF194" s="14"/>
      <c r="AG194" s="14">
        <f t="shared" ref="AG194:AJ194" si="1102">AG200+AG205+AG210+AG215+AG221+AG226+AG231+AG236+AG241+AG246+AG251+AG256+AG261+AG266+AG271+AG276+AG281+AG286+AG291+AG296+AG302</f>
        <v>2256.4809999999998</v>
      </c>
      <c r="AH194" s="14">
        <f t="shared" si="1102"/>
        <v>2243.1152280000001</v>
      </c>
      <c r="AI194" s="14">
        <f t="shared" si="1102"/>
        <v>13.365772</v>
      </c>
      <c r="AJ194" s="14">
        <f t="shared" si="1102"/>
        <v>38.539999999999992</v>
      </c>
      <c r="AK194" s="14"/>
      <c r="AL194" s="14">
        <f t="shared" ref="AL194:AR194" si="1103">AL200+AL205+AL210+AL215+AL221+AL226+AL231+AL236+AL241+AL246+AL251+AL256+AL261+AL266+AL271+AL276+AL281+AL286+AL291+AL296+AL302</f>
        <v>1717.3424</v>
      </c>
      <c r="AM194" s="14">
        <f t="shared" si="1103"/>
        <v>1701.77982</v>
      </c>
      <c r="AN194" s="14">
        <f t="shared" si="1103"/>
        <v>15.562580000000001</v>
      </c>
      <c r="AO194" s="14">
        <f t="shared" si="1103"/>
        <v>91.199999999999989</v>
      </c>
      <c r="AP194" s="14">
        <f t="shared" si="1103"/>
        <v>3973.8234000000011</v>
      </c>
      <c r="AQ194" s="14">
        <f t="shared" si="1103"/>
        <v>3944.8950480000012</v>
      </c>
      <c r="AR194" s="14">
        <f t="shared" si="1103"/>
        <v>28.928352000000004</v>
      </c>
    </row>
    <row r="195" spans="1:44" s="15" customFormat="1" ht="31.5" hidden="1" x14ac:dyDescent="0.25">
      <c r="A195" s="22"/>
      <c r="B195" s="2" t="s">
        <v>29</v>
      </c>
      <c r="C195" s="14">
        <f t="shared" ref="C195" si="1104">C216+C298</f>
        <v>0.97</v>
      </c>
      <c r="D195" s="14"/>
      <c r="E195" s="14">
        <f t="shared" ref="E195:AD195" si="1105">E216+E298</f>
        <v>178.98439999999999</v>
      </c>
      <c r="F195" s="14">
        <f t="shared" si="1105"/>
        <v>178.98439999999999</v>
      </c>
      <c r="G195" s="14">
        <f t="shared" si="1105"/>
        <v>0</v>
      </c>
      <c r="H195" s="14">
        <f t="shared" si="1105"/>
        <v>0.26</v>
      </c>
      <c r="I195" s="14"/>
      <c r="J195" s="14">
        <f t="shared" si="1105"/>
        <v>50.325600000000001</v>
      </c>
      <c r="K195" s="14">
        <f t="shared" si="1105"/>
        <v>50.325600000000001</v>
      </c>
      <c r="L195" s="14">
        <f t="shared" si="1105"/>
        <v>0</v>
      </c>
      <c r="M195" s="14">
        <f t="shared" si="1105"/>
        <v>1.23</v>
      </c>
      <c r="N195" s="14">
        <f t="shared" si="1105"/>
        <v>229.31</v>
      </c>
      <c r="O195" s="14">
        <f t="shared" si="1105"/>
        <v>229.31</v>
      </c>
      <c r="P195" s="14">
        <f t="shared" si="1105"/>
        <v>0</v>
      </c>
      <c r="Q195" s="14">
        <f t="shared" si="1105"/>
        <v>0.97</v>
      </c>
      <c r="R195" s="14"/>
      <c r="S195" s="14">
        <f t="shared" si="1105"/>
        <v>187.75319999999999</v>
      </c>
      <c r="T195" s="14">
        <f t="shared" si="1105"/>
        <v>187.75319999999999</v>
      </c>
      <c r="U195" s="14">
        <f t="shared" si="1105"/>
        <v>0</v>
      </c>
      <c r="V195" s="14">
        <f t="shared" si="1105"/>
        <v>0.26</v>
      </c>
      <c r="W195" s="14"/>
      <c r="X195" s="14">
        <f t="shared" si="1105"/>
        <v>52.338000000000008</v>
      </c>
      <c r="Y195" s="14">
        <f t="shared" si="1105"/>
        <v>52.338000000000008</v>
      </c>
      <c r="Z195" s="14">
        <f t="shared" si="1105"/>
        <v>0</v>
      </c>
      <c r="AA195" s="14">
        <f t="shared" si="1105"/>
        <v>1.23</v>
      </c>
      <c r="AB195" s="14">
        <f t="shared" si="1105"/>
        <v>240.09120000000001</v>
      </c>
      <c r="AC195" s="14">
        <f t="shared" si="1105"/>
        <v>240.09120000000001</v>
      </c>
      <c r="AD195" s="14">
        <f t="shared" si="1105"/>
        <v>0</v>
      </c>
      <c r="AE195" s="14">
        <f t="shared" ref="AE195" si="1106">AE216+AE298</f>
        <v>0.97</v>
      </c>
      <c r="AF195" s="14"/>
      <c r="AG195" s="14">
        <f t="shared" ref="AG195:AJ195" si="1107">AG216+AG298</f>
        <v>195.26100000000002</v>
      </c>
      <c r="AH195" s="14">
        <f t="shared" si="1107"/>
        <v>195.26100000000002</v>
      </c>
      <c r="AI195" s="14">
        <f t="shared" si="1107"/>
        <v>0</v>
      </c>
      <c r="AJ195" s="14">
        <f t="shared" si="1107"/>
        <v>0.26</v>
      </c>
      <c r="AK195" s="14"/>
      <c r="AL195" s="14">
        <f t="shared" ref="AL195:AR195" si="1108">AL216+AL298</f>
        <v>54.430999999999997</v>
      </c>
      <c r="AM195" s="14">
        <f t="shared" si="1108"/>
        <v>54.430999999999997</v>
      </c>
      <c r="AN195" s="14">
        <f t="shared" si="1108"/>
        <v>0</v>
      </c>
      <c r="AO195" s="14">
        <f t="shared" si="1108"/>
        <v>1.23</v>
      </c>
      <c r="AP195" s="14">
        <f t="shared" si="1108"/>
        <v>249.69200000000001</v>
      </c>
      <c r="AQ195" s="14">
        <f t="shared" si="1108"/>
        <v>249.69200000000001</v>
      </c>
      <c r="AR195" s="14">
        <f t="shared" si="1108"/>
        <v>0</v>
      </c>
    </row>
    <row r="196" spans="1:44" s="15" customFormat="1" hidden="1" x14ac:dyDescent="0.25">
      <c r="A196" s="22"/>
      <c r="B196" s="2" t="s">
        <v>25</v>
      </c>
      <c r="C196" s="14">
        <f t="shared" ref="C196" si="1109">C201+C206+C211+C217+C222+C227+C232+C237+C242+C247+C252+C257+C262+C267+C272+C277+C282+C287+C292+C297+C303</f>
        <v>52.690000000000012</v>
      </c>
      <c r="D196" s="14"/>
      <c r="E196" s="14">
        <f t="shared" ref="E196:AD196" si="1110">E201+E206+E211+E217+E222+E227+E232+E237+E242+E247+E252+E257+E262+E267+E272+E277+E282+E287+E292+E297+E303</f>
        <v>1700.3063</v>
      </c>
      <c r="F196" s="14">
        <f t="shared" si="1110"/>
        <v>1690.2406416000001</v>
      </c>
      <c r="G196" s="14">
        <f t="shared" si="1110"/>
        <v>10.0656584</v>
      </c>
      <c r="H196" s="14">
        <f t="shared" si="1110"/>
        <v>38.15</v>
      </c>
      <c r="I196" s="14"/>
      <c r="J196" s="14">
        <f t="shared" si="1110"/>
        <v>1291.3775000000001</v>
      </c>
      <c r="K196" s="14">
        <f t="shared" si="1110"/>
        <v>1279.5553875000001</v>
      </c>
      <c r="L196" s="14">
        <f t="shared" si="1110"/>
        <v>11.822112499999999</v>
      </c>
      <c r="M196" s="14">
        <f t="shared" si="1110"/>
        <v>90.839999999999989</v>
      </c>
      <c r="N196" s="14">
        <f t="shared" si="1110"/>
        <v>2991.6838000000007</v>
      </c>
      <c r="O196" s="14">
        <f t="shared" si="1110"/>
        <v>2969.7960291000009</v>
      </c>
      <c r="P196" s="14">
        <f t="shared" si="1110"/>
        <v>21.8877709</v>
      </c>
      <c r="Q196" s="14">
        <f t="shared" si="1110"/>
        <v>52.690000000000012</v>
      </c>
      <c r="R196" s="14"/>
      <c r="S196" s="14">
        <f t="shared" si="1110"/>
        <v>1783.5565000000001</v>
      </c>
      <c r="T196" s="14">
        <f t="shared" si="1110"/>
        <v>1772.998008</v>
      </c>
      <c r="U196" s="14">
        <f t="shared" si="1110"/>
        <v>10.558492000000001</v>
      </c>
      <c r="V196" s="14">
        <f t="shared" si="1110"/>
        <v>38.15</v>
      </c>
      <c r="W196" s="14"/>
      <c r="X196" s="14">
        <f t="shared" si="1110"/>
        <v>1342.8800000000003</v>
      </c>
      <c r="Y196" s="14">
        <f t="shared" si="1110"/>
        <v>1330.5864000000004</v>
      </c>
      <c r="Z196" s="14">
        <f t="shared" si="1110"/>
        <v>12.293600000000001</v>
      </c>
      <c r="AA196" s="14">
        <f t="shared" si="1110"/>
        <v>90.839999999999989</v>
      </c>
      <c r="AB196" s="14">
        <f t="shared" si="1110"/>
        <v>3126.4364999999998</v>
      </c>
      <c r="AC196" s="14">
        <f t="shared" si="1110"/>
        <v>3103.5844079999997</v>
      </c>
      <c r="AD196" s="14">
        <f t="shared" si="1110"/>
        <v>22.852092000000003</v>
      </c>
      <c r="AE196" s="14">
        <f t="shared" ref="AE196" si="1111">AE201+AE206+AE211+AE217+AE222+AE227+AE232+AE237+AE242+AE247+AE252+AE257+AE262+AE267+AE272+AE277+AE282+AE287+AE292+AE297+AE303</f>
        <v>52.690000000000012</v>
      </c>
      <c r="AF196" s="14"/>
      <c r="AG196" s="14">
        <f t="shared" ref="AG196:AJ196" si="1112">AG201+AG206+AG211+AG217+AG222+AG227+AG232+AG237+AG242+AG247+AG252+AG257+AG262+AG267+AG272+AG277+AG282+AG287+AG292+AG297+AG303</f>
        <v>1854.6880000000001</v>
      </c>
      <c r="AH196" s="14">
        <f t="shared" si="1112"/>
        <v>1843.7084159999999</v>
      </c>
      <c r="AI196" s="14">
        <f t="shared" si="1112"/>
        <v>10.979584000000001</v>
      </c>
      <c r="AJ196" s="14">
        <f t="shared" si="1112"/>
        <v>38.15</v>
      </c>
      <c r="AK196" s="14"/>
      <c r="AL196" s="14">
        <f t="shared" ref="AL196:AR196" si="1113">AL201+AL206+AL211+AL217+AL222+AL227+AL232+AL237+AL242+AL247+AL252+AL257+AL262+AL267+AL272+AL277+AL282+AL287+AL292+AL297+AL303</f>
        <v>1396.6715000000002</v>
      </c>
      <c r="AM196" s="14">
        <f t="shared" si="1113"/>
        <v>1383.8854575</v>
      </c>
      <c r="AN196" s="14">
        <f t="shared" si="1113"/>
        <v>12.786042499999999</v>
      </c>
      <c r="AO196" s="14">
        <f t="shared" si="1113"/>
        <v>90.839999999999989</v>
      </c>
      <c r="AP196" s="14">
        <f t="shared" si="1113"/>
        <v>3251.3595000000005</v>
      </c>
      <c r="AQ196" s="14">
        <f t="shared" si="1113"/>
        <v>3227.5938735000004</v>
      </c>
      <c r="AR196" s="14">
        <f t="shared" si="1113"/>
        <v>23.765626500000003</v>
      </c>
    </row>
    <row r="197" spans="1:44" s="15" customFormat="1" ht="31.5" hidden="1" x14ac:dyDescent="0.25">
      <c r="A197" s="22"/>
      <c r="B197" s="2" t="s">
        <v>156</v>
      </c>
      <c r="C197" s="14">
        <f t="shared" ref="C197" si="1114">C202+C207+C212+C218+C223+C228+C233+C238+C243+C248+C253+C258+C263+C268+C273+C278+C283+C288+C293+C299+C304</f>
        <v>52.690000000000012</v>
      </c>
      <c r="D197" s="14"/>
      <c r="E197" s="14">
        <f t="shared" ref="E197:AD198" si="1115">E202+E207+E212+E218+E223+E228+E233+E238+E243+E248+E253+E258+E263+E268+E273+E278+E283+E288+E293+E299+E304</f>
        <v>850.15314999999998</v>
      </c>
      <c r="F197" s="14">
        <f t="shared" si="1115"/>
        <v>845.12032080000006</v>
      </c>
      <c r="G197" s="14">
        <f t="shared" si="1115"/>
        <v>5.0328292000000001</v>
      </c>
      <c r="H197" s="14">
        <f t="shared" si="1115"/>
        <v>38.15</v>
      </c>
      <c r="I197" s="14"/>
      <c r="J197" s="14">
        <f t="shared" si="1115"/>
        <v>645.68875000000003</v>
      </c>
      <c r="K197" s="14">
        <f t="shared" si="1115"/>
        <v>639.77769375000003</v>
      </c>
      <c r="L197" s="14">
        <f t="shared" si="1115"/>
        <v>5.9110562499999997</v>
      </c>
      <c r="M197" s="14">
        <f t="shared" si="1115"/>
        <v>90.839999999999989</v>
      </c>
      <c r="N197" s="14">
        <f t="shared" si="1115"/>
        <v>1495.8419000000004</v>
      </c>
      <c r="O197" s="14">
        <f t="shared" si="1115"/>
        <v>1484.8980145500004</v>
      </c>
      <c r="P197" s="14">
        <f t="shared" si="1115"/>
        <v>10.94388545</v>
      </c>
      <c r="Q197" s="14">
        <f t="shared" si="1115"/>
        <v>52.690000000000012</v>
      </c>
      <c r="R197" s="14"/>
      <c r="S197" s="14">
        <f t="shared" si="1115"/>
        <v>891.77825000000007</v>
      </c>
      <c r="T197" s="14">
        <f t="shared" si="1115"/>
        <v>886.49900400000001</v>
      </c>
      <c r="U197" s="14">
        <f t="shared" si="1115"/>
        <v>5.2792460000000005</v>
      </c>
      <c r="V197" s="14">
        <f t="shared" si="1115"/>
        <v>38.15</v>
      </c>
      <c r="W197" s="14"/>
      <c r="X197" s="14">
        <f t="shared" si="1115"/>
        <v>671.44000000000017</v>
      </c>
      <c r="Y197" s="14">
        <f t="shared" si="1115"/>
        <v>665.29320000000018</v>
      </c>
      <c r="Z197" s="14">
        <f t="shared" si="1115"/>
        <v>6.1468000000000007</v>
      </c>
      <c r="AA197" s="14">
        <f t="shared" si="1115"/>
        <v>90.839999999999989</v>
      </c>
      <c r="AB197" s="14">
        <f t="shared" si="1115"/>
        <v>1563.2182499999999</v>
      </c>
      <c r="AC197" s="14">
        <f t="shared" si="1115"/>
        <v>1551.7922039999999</v>
      </c>
      <c r="AD197" s="14">
        <f t="shared" si="1115"/>
        <v>11.426046000000001</v>
      </c>
      <c r="AE197" s="14">
        <f t="shared" ref="AE197" si="1116">AE202+AE207+AE212+AE218+AE223+AE228+AE233+AE238+AE243+AE248+AE253+AE258+AE263+AE268+AE273+AE278+AE283+AE288+AE293+AE299+AE304</f>
        <v>52.690000000000012</v>
      </c>
      <c r="AF197" s="14"/>
      <c r="AG197" s="14">
        <f t="shared" ref="AG197:AJ197" si="1117">AG202+AG207+AG212+AG218+AG223+AG228+AG233+AG238+AG243+AG248+AG253+AG258+AG263+AG268+AG273+AG278+AG283+AG288+AG293+AG299+AG304</f>
        <v>927.34400000000005</v>
      </c>
      <c r="AH197" s="14">
        <f t="shared" si="1117"/>
        <v>921.85420799999997</v>
      </c>
      <c r="AI197" s="14">
        <f t="shared" si="1117"/>
        <v>5.4897920000000004</v>
      </c>
      <c r="AJ197" s="14">
        <f t="shared" si="1117"/>
        <v>38.15</v>
      </c>
      <c r="AK197" s="14"/>
      <c r="AL197" s="14">
        <f t="shared" ref="AL197:AR197" si="1118">AL202+AL207+AL212+AL218+AL223+AL228+AL233+AL238+AL243+AL248+AL253+AL258+AL263+AL268+AL273+AL278+AL283+AL288+AL293+AL299+AL304</f>
        <v>698.33575000000008</v>
      </c>
      <c r="AM197" s="14">
        <f t="shared" si="1118"/>
        <v>691.94272875000001</v>
      </c>
      <c r="AN197" s="14">
        <f t="shared" si="1118"/>
        <v>6.3930212499999994</v>
      </c>
      <c r="AO197" s="14">
        <f t="shared" si="1118"/>
        <v>90.839999999999989</v>
      </c>
      <c r="AP197" s="14">
        <f t="shared" si="1118"/>
        <v>1625.6797500000002</v>
      </c>
      <c r="AQ197" s="14">
        <f t="shared" si="1118"/>
        <v>1613.7969367500002</v>
      </c>
      <c r="AR197" s="14">
        <f t="shared" si="1118"/>
        <v>11.882813250000002</v>
      </c>
    </row>
    <row r="198" spans="1:44" s="15" customFormat="1" ht="47.25" hidden="1" x14ac:dyDescent="0.25">
      <c r="A198" s="22"/>
      <c r="B198" s="2" t="s">
        <v>161</v>
      </c>
      <c r="C198" s="14">
        <f t="shared" ref="C198" si="1119">C203+C208+C213+C219+C224+C229+C234+C239+C244+C249+C254+C259+C264+C269+C274+C279+C284+C289+C294+C300+C305</f>
        <v>52.690000000000012</v>
      </c>
      <c r="D198" s="14"/>
      <c r="E198" s="14">
        <f t="shared" ref="E198:AD198" si="1120">E203+E208+E213+E219+E224+E229+E234+E239+E244+E249+E254+E259+E264+E269+E274+E279+E284+E289+E294+E300+E305</f>
        <v>3400.6125999999999</v>
      </c>
      <c r="F198" s="14">
        <f t="shared" si="1120"/>
        <v>3380.4812832000002</v>
      </c>
      <c r="G198" s="14">
        <f t="shared" si="1120"/>
        <v>20.1313168</v>
      </c>
      <c r="H198" s="14">
        <f t="shared" si="1115"/>
        <v>38.15</v>
      </c>
      <c r="I198" s="14"/>
      <c r="J198" s="14">
        <f t="shared" si="1120"/>
        <v>2582.7550000000001</v>
      </c>
      <c r="K198" s="14">
        <f t="shared" si="1120"/>
        <v>2559.1107750000001</v>
      </c>
      <c r="L198" s="14">
        <f t="shared" si="1120"/>
        <v>23.644224999999999</v>
      </c>
      <c r="M198" s="14">
        <f t="shared" si="1120"/>
        <v>90.839999999999989</v>
      </c>
      <c r="N198" s="14">
        <f t="shared" si="1120"/>
        <v>5983.3676000000014</v>
      </c>
      <c r="O198" s="14">
        <f t="shared" si="1120"/>
        <v>5939.5920582000017</v>
      </c>
      <c r="P198" s="14">
        <f t="shared" si="1120"/>
        <v>43.775541799999999</v>
      </c>
      <c r="Q198" s="14">
        <f t="shared" si="1120"/>
        <v>52.690000000000012</v>
      </c>
      <c r="R198" s="14"/>
      <c r="S198" s="14">
        <f t="shared" si="1120"/>
        <v>3567.1130000000003</v>
      </c>
      <c r="T198" s="14">
        <f t="shared" si="1120"/>
        <v>3545.9960160000001</v>
      </c>
      <c r="U198" s="14">
        <f t="shared" si="1120"/>
        <v>21.116984000000002</v>
      </c>
      <c r="V198" s="14">
        <f t="shared" si="1120"/>
        <v>38.15</v>
      </c>
      <c r="W198" s="14"/>
      <c r="X198" s="14">
        <f t="shared" si="1120"/>
        <v>2685.7600000000007</v>
      </c>
      <c r="Y198" s="14">
        <f t="shared" si="1120"/>
        <v>2661.1728000000007</v>
      </c>
      <c r="Z198" s="14">
        <f t="shared" si="1120"/>
        <v>24.587200000000003</v>
      </c>
      <c r="AA198" s="14">
        <f t="shared" si="1120"/>
        <v>90.839999999999989</v>
      </c>
      <c r="AB198" s="14">
        <f t="shared" si="1120"/>
        <v>6252.8729999999996</v>
      </c>
      <c r="AC198" s="14">
        <f t="shared" si="1120"/>
        <v>6207.1688159999994</v>
      </c>
      <c r="AD198" s="14">
        <f t="shared" si="1120"/>
        <v>45.704184000000005</v>
      </c>
      <c r="AE198" s="14">
        <f t="shared" ref="AE198" si="1121">AE203+AE208+AE213+AE219+AE224+AE229+AE234+AE239+AE244+AE249+AE254+AE259+AE264+AE269+AE274+AE279+AE284+AE289+AE294+AE300+AE305</f>
        <v>52.690000000000012</v>
      </c>
      <c r="AF198" s="14"/>
      <c r="AG198" s="14">
        <f t="shared" ref="AG198:AJ198" si="1122">AG203+AG208+AG213+AG219+AG224+AG229+AG234+AG239+AG244+AG249+AG254+AG259+AG264+AG269+AG274+AG279+AG284+AG289+AG294+AG300+AG305</f>
        <v>3709.3760000000002</v>
      </c>
      <c r="AH198" s="14">
        <f t="shared" si="1122"/>
        <v>3687.4168319999999</v>
      </c>
      <c r="AI198" s="14">
        <f t="shared" si="1122"/>
        <v>21.959168000000002</v>
      </c>
      <c r="AJ198" s="14">
        <f t="shared" si="1122"/>
        <v>38.15</v>
      </c>
      <c r="AK198" s="14"/>
      <c r="AL198" s="14">
        <f t="shared" ref="AL198:AR198" si="1123">AL203+AL208+AL213+AL219+AL224+AL229+AL234+AL239+AL244+AL249+AL254+AL259+AL264+AL269+AL274+AL279+AL284+AL289+AL294+AL300+AL305</f>
        <v>2793.3430000000003</v>
      </c>
      <c r="AM198" s="14">
        <f t="shared" si="1123"/>
        <v>2767.7709150000001</v>
      </c>
      <c r="AN198" s="14">
        <f t="shared" si="1123"/>
        <v>25.572084999999998</v>
      </c>
      <c r="AO198" s="14">
        <f t="shared" si="1123"/>
        <v>90.839999999999989</v>
      </c>
      <c r="AP198" s="14">
        <f t="shared" si="1123"/>
        <v>6502.719000000001</v>
      </c>
      <c r="AQ198" s="14">
        <f t="shared" si="1123"/>
        <v>6455.1877470000009</v>
      </c>
      <c r="AR198" s="14">
        <f t="shared" si="1123"/>
        <v>47.531253000000007</v>
      </c>
    </row>
    <row r="199" spans="1:44" s="15" customFormat="1" ht="31.5" hidden="1" x14ac:dyDescent="0.25">
      <c r="A199" s="22" t="s">
        <v>104</v>
      </c>
      <c r="B199" s="29" t="s">
        <v>6</v>
      </c>
      <c r="C199" s="8"/>
      <c r="D199" s="8"/>
      <c r="E199" s="8">
        <f t="shared" ref="E199:G199" si="1124">E200+E201+E202+E203</f>
        <v>173.53649999999999</v>
      </c>
      <c r="F199" s="8">
        <f t="shared" si="1124"/>
        <v>173.53649999999999</v>
      </c>
      <c r="G199" s="8">
        <f t="shared" si="1124"/>
        <v>0</v>
      </c>
      <c r="H199" s="8"/>
      <c r="I199" s="8"/>
      <c r="J199" s="8">
        <f t="shared" ref="J199:L199" si="1125">J200+J201+J202+J203</f>
        <v>175.64250000000004</v>
      </c>
      <c r="K199" s="8">
        <f t="shared" si="1125"/>
        <v>175.64250000000004</v>
      </c>
      <c r="L199" s="8">
        <f t="shared" si="1125"/>
        <v>0</v>
      </c>
      <c r="M199" s="8"/>
      <c r="N199" s="8">
        <f t="shared" ref="N199:P199" si="1126">N200+N201+N202+N203</f>
        <v>349.17900000000003</v>
      </c>
      <c r="O199" s="8">
        <f t="shared" si="1126"/>
        <v>349.17900000000003</v>
      </c>
      <c r="P199" s="8">
        <f t="shared" si="1126"/>
        <v>0</v>
      </c>
      <c r="Q199" s="8"/>
      <c r="R199" s="8"/>
      <c r="S199" s="8">
        <f t="shared" ref="S199:U199" si="1127">S200+S201+S202+S203</f>
        <v>182.02949999999998</v>
      </c>
      <c r="T199" s="8">
        <f t="shared" si="1127"/>
        <v>182.02949999999998</v>
      </c>
      <c r="U199" s="8">
        <f t="shared" si="1127"/>
        <v>0</v>
      </c>
      <c r="V199" s="8"/>
      <c r="W199" s="8"/>
      <c r="X199" s="8">
        <f t="shared" ref="X199:Z199" si="1128">X200+X201+X202+X203</f>
        <v>182.65500000000003</v>
      </c>
      <c r="Y199" s="8">
        <f t="shared" si="1128"/>
        <v>182.65500000000003</v>
      </c>
      <c r="Z199" s="8">
        <f t="shared" si="1128"/>
        <v>0</v>
      </c>
      <c r="AA199" s="8"/>
      <c r="AB199" s="8">
        <f t="shared" ref="AB199:AD199" si="1129">AB200+AB201+AB202+AB203</f>
        <v>364.68450000000001</v>
      </c>
      <c r="AC199" s="8">
        <f t="shared" si="1129"/>
        <v>364.68450000000001</v>
      </c>
      <c r="AD199" s="8">
        <f t="shared" si="1129"/>
        <v>0</v>
      </c>
      <c r="AE199" s="8"/>
      <c r="AF199" s="8"/>
      <c r="AG199" s="8">
        <f t="shared" ref="AG199:AI199" si="1130">AG200+AG201+AG202+AG203</f>
        <v>189.297</v>
      </c>
      <c r="AH199" s="8">
        <f t="shared" si="1130"/>
        <v>189.297</v>
      </c>
      <c r="AI199" s="8">
        <f t="shared" si="1130"/>
        <v>0</v>
      </c>
      <c r="AJ199" s="8"/>
      <c r="AK199" s="8"/>
      <c r="AL199" s="8">
        <f t="shared" ref="AL199:AN199" si="1131">AL200+AL201+AL202+AL203</f>
        <v>189.96450000000002</v>
      </c>
      <c r="AM199" s="8">
        <f t="shared" si="1131"/>
        <v>189.96450000000002</v>
      </c>
      <c r="AN199" s="8">
        <f t="shared" si="1131"/>
        <v>0</v>
      </c>
      <c r="AO199" s="8"/>
      <c r="AP199" s="8">
        <f t="shared" ref="AP199:AR199" si="1132">AP200+AP201+AP202+AP203</f>
        <v>379.26150000000001</v>
      </c>
      <c r="AQ199" s="8">
        <f t="shared" si="1132"/>
        <v>379.26150000000001</v>
      </c>
      <c r="AR199" s="8">
        <f t="shared" si="1132"/>
        <v>0</v>
      </c>
    </row>
    <row r="200" spans="1:44" hidden="1" x14ac:dyDescent="0.25">
      <c r="A200" s="17"/>
      <c r="B200" s="3" t="s">
        <v>23</v>
      </c>
      <c r="C200" s="24">
        <v>1.1399999999999999</v>
      </c>
      <c r="D200" s="24">
        <v>39.28</v>
      </c>
      <c r="E200" s="24">
        <f>C200*D200</f>
        <v>44.779199999999996</v>
      </c>
      <c r="F200" s="24">
        <f>E200-G200</f>
        <v>44.779199999999996</v>
      </c>
      <c r="G200" s="24"/>
      <c r="H200" s="24">
        <v>1.1000000000000001</v>
      </c>
      <c r="I200" s="24">
        <v>41.2</v>
      </c>
      <c r="J200" s="24">
        <f>H200*I200</f>
        <v>45.320000000000007</v>
      </c>
      <c r="K200" s="24">
        <f>J200-L200</f>
        <v>45.320000000000007</v>
      </c>
      <c r="L200" s="24"/>
      <c r="M200" s="24">
        <f t="shared" ref="M200:M203" si="1133">C200+H200</f>
        <v>2.2400000000000002</v>
      </c>
      <c r="N200" s="24">
        <f t="shared" ref="N200:P201" si="1134">E200+J200</f>
        <v>90.099199999999996</v>
      </c>
      <c r="O200" s="24">
        <f t="shared" si="1134"/>
        <v>90.099199999999996</v>
      </c>
      <c r="P200" s="24">
        <f t="shared" si="1134"/>
        <v>0</v>
      </c>
      <c r="Q200" s="24">
        <f t="shared" ref="Q200:Q263" si="1135">C200</f>
        <v>1.1399999999999999</v>
      </c>
      <c r="R200" s="24">
        <v>41.2</v>
      </c>
      <c r="S200" s="24">
        <f>Q200*R200</f>
        <v>46.967999999999996</v>
      </c>
      <c r="T200" s="24">
        <f>S200-U200</f>
        <v>46.967999999999996</v>
      </c>
      <c r="U200" s="24"/>
      <c r="V200" s="24">
        <f t="shared" ref="V200:V203" si="1136">H200</f>
        <v>1.1000000000000001</v>
      </c>
      <c r="W200" s="24">
        <v>42.85</v>
      </c>
      <c r="X200" s="24">
        <f>V200*W200</f>
        <v>47.135000000000005</v>
      </c>
      <c r="Y200" s="24">
        <f>X200-Z200</f>
        <v>47.135000000000005</v>
      </c>
      <c r="Z200" s="24"/>
      <c r="AA200" s="24">
        <f t="shared" ref="AA200:AA203" si="1137">Q200+V200</f>
        <v>2.2400000000000002</v>
      </c>
      <c r="AB200" s="24">
        <f t="shared" ref="AB200:AD201" si="1138">S200+X200</f>
        <v>94.103000000000009</v>
      </c>
      <c r="AC200" s="24">
        <f t="shared" si="1138"/>
        <v>94.103000000000009</v>
      </c>
      <c r="AD200" s="24">
        <f t="shared" si="1138"/>
        <v>0</v>
      </c>
      <c r="AE200" s="24">
        <f t="shared" ref="AE200:AE203" si="1139">C200</f>
        <v>1.1399999999999999</v>
      </c>
      <c r="AF200" s="24">
        <v>42.85</v>
      </c>
      <c r="AG200" s="24">
        <f>AE200*AF200</f>
        <v>48.848999999999997</v>
      </c>
      <c r="AH200" s="24">
        <f>AG200-AI200</f>
        <v>48.848999999999997</v>
      </c>
      <c r="AI200" s="24"/>
      <c r="AJ200" s="24">
        <f t="shared" ref="AJ200:AJ203" si="1140">H200</f>
        <v>1.1000000000000001</v>
      </c>
      <c r="AK200" s="24">
        <v>44.56</v>
      </c>
      <c r="AL200" s="24">
        <f>AJ200*AK200</f>
        <v>49.016000000000005</v>
      </c>
      <c r="AM200" s="24">
        <f>AL200-AN200</f>
        <v>49.016000000000005</v>
      </c>
      <c r="AN200" s="24"/>
      <c r="AO200" s="24">
        <f t="shared" ref="AO200:AO203" si="1141">AE200+AJ200</f>
        <v>2.2400000000000002</v>
      </c>
      <c r="AP200" s="24">
        <f t="shared" ref="AP200:AP201" si="1142">AG200+AL200</f>
        <v>97.865000000000009</v>
      </c>
      <c r="AQ200" s="24">
        <f t="shared" ref="AQ200:AQ201" si="1143">AH200+AM200</f>
        <v>97.865000000000009</v>
      </c>
      <c r="AR200" s="24">
        <f t="shared" ref="AR200:AR201" si="1144">AI200+AN200</f>
        <v>0</v>
      </c>
    </row>
    <row r="201" spans="1:44" hidden="1" x14ac:dyDescent="0.25">
      <c r="A201" s="17"/>
      <c r="B201" s="3" t="s">
        <v>25</v>
      </c>
      <c r="C201" s="24">
        <v>1.1399999999999999</v>
      </c>
      <c r="D201" s="24">
        <v>32.270000000000003</v>
      </c>
      <c r="E201" s="24">
        <f>C201*D201</f>
        <v>36.787799999999997</v>
      </c>
      <c r="F201" s="24">
        <f>E201-G201</f>
        <v>36.787799999999997</v>
      </c>
      <c r="G201" s="24"/>
      <c r="H201" s="24">
        <v>1.1000000000000001</v>
      </c>
      <c r="I201" s="24">
        <v>33.85</v>
      </c>
      <c r="J201" s="24">
        <f>H201*I201</f>
        <v>37.235000000000007</v>
      </c>
      <c r="K201" s="24">
        <f>J201-L201</f>
        <v>37.235000000000007</v>
      </c>
      <c r="L201" s="24"/>
      <c r="M201" s="24">
        <f t="shared" si="1133"/>
        <v>2.2400000000000002</v>
      </c>
      <c r="N201" s="24">
        <f t="shared" si="1134"/>
        <v>74.022800000000004</v>
      </c>
      <c r="O201" s="24">
        <f t="shared" si="1134"/>
        <v>74.022800000000004</v>
      </c>
      <c r="P201" s="24">
        <f t="shared" si="1134"/>
        <v>0</v>
      </c>
      <c r="Q201" s="24">
        <f t="shared" si="1135"/>
        <v>1.1399999999999999</v>
      </c>
      <c r="R201" s="24">
        <v>33.85</v>
      </c>
      <c r="S201" s="24">
        <f>Q201*R201</f>
        <v>38.588999999999999</v>
      </c>
      <c r="T201" s="24">
        <f>S201-U201</f>
        <v>38.588999999999999</v>
      </c>
      <c r="U201" s="24"/>
      <c r="V201" s="24">
        <f t="shared" si="1136"/>
        <v>1.1000000000000001</v>
      </c>
      <c r="W201" s="24">
        <v>35.200000000000003</v>
      </c>
      <c r="X201" s="24">
        <f>V201*W201</f>
        <v>38.720000000000006</v>
      </c>
      <c r="Y201" s="24">
        <f>X201-Z201</f>
        <v>38.720000000000006</v>
      </c>
      <c r="Z201" s="24"/>
      <c r="AA201" s="24">
        <f t="shared" si="1137"/>
        <v>2.2400000000000002</v>
      </c>
      <c r="AB201" s="24">
        <f t="shared" si="1138"/>
        <v>77.308999999999997</v>
      </c>
      <c r="AC201" s="24">
        <f t="shared" si="1138"/>
        <v>77.308999999999997</v>
      </c>
      <c r="AD201" s="24">
        <f t="shared" si="1138"/>
        <v>0</v>
      </c>
      <c r="AE201" s="24">
        <f t="shared" si="1139"/>
        <v>1.1399999999999999</v>
      </c>
      <c r="AF201" s="24">
        <v>35.200000000000003</v>
      </c>
      <c r="AG201" s="24">
        <f>AE201*AF201</f>
        <v>40.128</v>
      </c>
      <c r="AH201" s="24">
        <f>AG201-AI201</f>
        <v>40.128</v>
      </c>
      <c r="AI201" s="24"/>
      <c r="AJ201" s="24">
        <f t="shared" si="1140"/>
        <v>1.1000000000000001</v>
      </c>
      <c r="AK201" s="24">
        <v>36.61</v>
      </c>
      <c r="AL201" s="24">
        <f>AJ201*AK201</f>
        <v>40.271000000000001</v>
      </c>
      <c r="AM201" s="24">
        <f>AL201-AN201</f>
        <v>40.271000000000001</v>
      </c>
      <c r="AN201" s="24"/>
      <c r="AO201" s="24">
        <f t="shared" si="1141"/>
        <v>2.2400000000000002</v>
      </c>
      <c r="AP201" s="24">
        <f t="shared" si="1142"/>
        <v>80.399000000000001</v>
      </c>
      <c r="AQ201" s="24">
        <f t="shared" si="1143"/>
        <v>80.399000000000001</v>
      </c>
      <c r="AR201" s="24">
        <f t="shared" si="1144"/>
        <v>0</v>
      </c>
    </row>
    <row r="202" spans="1:44" ht="31.5" hidden="1" x14ac:dyDescent="0.25">
      <c r="A202" s="17"/>
      <c r="B202" s="3" t="s">
        <v>156</v>
      </c>
      <c r="C202" s="24">
        <v>1.1399999999999999</v>
      </c>
      <c r="D202" s="24">
        <v>32.270000000000003</v>
      </c>
      <c r="E202" s="24">
        <f>C202*D202*0.5</f>
        <v>18.393899999999999</v>
      </c>
      <c r="F202" s="24">
        <f>E202</f>
        <v>18.393899999999999</v>
      </c>
      <c r="G202" s="24"/>
      <c r="H202" s="24">
        <v>1.1000000000000001</v>
      </c>
      <c r="I202" s="24">
        <v>33.85</v>
      </c>
      <c r="J202" s="24">
        <f>H202*I202*0.5</f>
        <v>18.617500000000003</v>
      </c>
      <c r="K202" s="24">
        <f>J202</f>
        <v>18.617500000000003</v>
      </c>
      <c r="L202" s="24"/>
      <c r="M202" s="24">
        <f t="shared" si="1133"/>
        <v>2.2400000000000002</v>
      </c>
      <c r="N202" s="24">
        <f>E202+J202</f>
        <v>37.011400000000002</v>
      </c>
      <c r="O202" s="24">
        <f>N202</f>
        <v>37.011400000000002</v>
      </c>
      <c r="P202" s="24">
        <v>0</v>
      </c>
      <c r="Q202" s="24">
        <f t="shared" si="1135"/>
        <v>1.1399999999999999</v>
      </c>
      <c r="R202" s="24">
        <v>33.85</v>
      </c>
      <c r="S202" s="24">
        <f>Q202*R202*0.5</f>
        <v>19.294499999999999</v>
      </c>
      <c r="T202" s="24">
        <f>S202</f>
        <v>19.294499999999999</v>
      </c>
      <c r="U202" s="24"/>
      <c r="V202" s="24">
        <f t="shared" si="1136"/>
        <v>1.1000000000000001</v>
      </c>
      <c r="W202" s="24">
        <v>35.200000000000003</v>
      </c>
      <c r="X202" s="24">
        <f>V202*W202*0.5</f>
        <v>19.360000000000003</v>
      </c>
      <c r="Y202" s="24">
        <f>X202</f>
        <v>19.360000000000003</v>
      </c>
      <c r="Z202" s="24"/>
      <c r="AA202" s="24">
        <f t="shared" si="1137"/>
        <v>2.2400000000000002</v>
      </c>
      <c r="AB202" s="24">
        <f>S202+X202</f>
        <v>38.654499999999999</v>
      </c>
      <c r="AC202" s="24">
        <f>AB202</f>
        <v>38.654499999999999</v>
      </c>
      <c r="AD202" s="24">
        <v>0</v>
      </c>
      <c r="AE202" s="24">
        <f t="shared" si="1139"/>
        <v>1.1399999999999999</v>
      </c>
      <c r="AF202" s="24">
        <v>35.200000000000003</v>
      </c>
      <c r="AG202" s="24">
        <f>AE202*AF202*0.5</f>
        <v>20.064</v>
      </c>
      <c r="AH202" s="24">
        <f>AG202</f>
        <v>20.064</v>
      </c>
      <c r="AI202" s="24"/>
      <c r="AJ202" s="24">
        <f t="shared" si="1140"/>
        <v>1.1000000000000001</v>
      </c>
      <c r="AK202" s="24">
        <v>36.61</v>
      </c>
      <c r="AL202" s="24">
        <f>AJ202*AK202*0.5</f>
        <v>20.1355</v>
      </c>
      <c r="AM202" s="24">
        <f>AL202</f>
        <v>20.1355</v>
      </c>
      <c r="AN202" s="24"/>
      <c r="AO202" s="24">
        <f t="shared" si="1141"/>
        <v>2.2400000000000002</v>
      </c>
      <c r="AP202" s="24">
        <f>AG202+AL202</f>
        <v>40.1995</v>
      </c>
      <c r="AQ202" s="24">
        <f>AP202</f>
        <v>40.1995</v>
      </c>
      <c r="AR202" s="24">
        <v>0</v>
      </c>
    </row>
    <row r="203" spans="1:44" ht="47.25" hidden="1" x14ac:dyDescent="0.25">
      <c r="A203" s="17"/>
      <c r="B203" s="3" t="s">
        <v>161</v>
      </c>
      <c r="C203" s="24">
        <v>1.1399999999999999</v>
      </c>
      <c r="D203" s="24">
        <v>32.270000000000003</v>
      </c>
      <c r="E203" s="24">
        <f>C203*D203*2</f>
        <v>73.575599999999994</v>
      </c>
      <c r="F203" s="24">
        <f>E203-G203</f>
        <v>73.575599999999994</v>
      </c>
      <c r="G203" s="24"/>
      <c r="H203" s="24">
        <v>1.1000000000000001</v>
      </c>
      <c r="I203" s="24">
        <v>33.85</v>
      </c>
      <c r="J203" s="24">
        <f>H203*I203*2</f>
        <v>74.470000000000013</v>
      </c>
      <c r="K203" s="24">
        <f>J203-L203</f>
        <v>74.470000000000013</v>
      </c>
      <c r="L203" s="24"/>
      <c r="M203" s="24">
        <f t="shared" si="1133"/>
        <v>2.2400000000000002</v>
      </c>
      <c r="N203" s="24">
        <f t="shared" ref="N203" si="1145">E203+J203</f>
        <v>148.04560000000001</v>
      </c>
      <c r="O203" s="24">
        <f t="shared" ref="O203" si="1146">F203+K203</f>
        <v>148.04560000000001</v>
      </c>
      <c r="P203" s="24">
        <f t="shared" ref="P203" si="1147">G203+L203</f>
        <v>0</v>
      </c>
      <c r="Q203" s="24">
        <f t="shared" si="1135"/>
        <v>1.1399999999999999</v>
      </c>
      <c r="R203" s="24">
        <v>33.85</v>
      </c>
      <c r="S203" s="24">
        <f>Q203*R203*2</f>
        <v>77.177999999999997</v>
      </c>
      <c r="T203" s="24">
        <f>S203-U203</f>
        <v>77.177999999999997</v>
      </c>
      <c r="U203" s="24"/>
      <c r="V203" s="24">
        <f t="shared" si="1136"/>
        <v>1.1000000000000001</v>
      </c>
      <c r="W203" s="24">
        <v>35.200000000000003</v>
      </c>
      <c r="X203" s="24">
        <f>V203*W203*2</f>
        <v>77.440000000000012</v>
      </c>
      <c r="Y203" s="24">
        <f>X203-Z203</f>
        <v>77.440000000000012</v>
      </c>
      <c r="Z203" s="24"/>
      <c r="AA203" s="24">
        <f t="shared" si="1137"/>
        <v>2.2400000000000002</v>
      </c>
      <c r="AB203" s="24">
        <f t="shared" ref="AB203" si="1148">S203+X203</f>
        <v>154.61799999999999</v>
      </c>
      <c r="AC203" s="24">
        <f t="shared" ref="AC203" si="1149">T203+Y203</f>
        <v>154.61799999999999</v>
      </c>
      <c r="AD203" s="24">
        <f t="shared" ref="AD203" si="1150">U203+Z203</f>
        <v>0</v>
      </c>
      <c r="AE203" s="24">
        <f t="shared" si="1139"/>
        <v>1.1399999999999999</v>
      </c>
      <c r="AF203" s="24">
        <v>35.200000000000003</v>
      </c>
      <c r="AG203" s="24">
        <f>AE203*AF203*2</f>
        <v>80.256</v>
      </c>
      <c r="AH203" s="24">
        <f>AG203-AI203</f>
        <v>80.256</v>
      </c>
      <c r="AI203" s="24"/>
      <c r="AJ203" s="24">
        <f t="shared" si="1140"/>
        <v>1.1000000000000001</v>
      </c>
      <c r="AK203" s="24">
        <v>36.61</v>
      </c>
      <c r="AL203" s="24">
        <f>AJ203*AK203*2</f>
        <v>80.542000000000002</v>
      </c>
      <c r="AM203" s="24">
        <f>AL203-AN203</f>
        <v>80.542000000000002</v>
      </c>
      <c r="AN203" s="24"/>
      <c r="AO203" s="24">
        <f t="shared" si="1141"/>
        <v>2.2400000000000002</v>
      </c>
      <c r="AP203" s="24">
        <f t="shared" ref="AP203" si="1151">AG203+AL203</f>
        <v>160.798</v>
      </c>
      <c r="AQ203" s="24">
        <f t="shared" ref="AQ203" si="1152">AH203+AM203</f>
        <v>160.798</v>
      </c>
      <c r="AR203" s="24">
        <f t="shared" ref="AR203" si="1153">AI203+AN203</f>
        <v>0</v>
      </c>
    </row>
    <row r="204" spans="1:44" s="15" customFormat="1" ht="31.5" hidden="1" x14ac:dyDescent="0.25">
      <c r="A204" s="22" t="s">
        <v>105</v>
      </c>
      <c r="B204" s="29" t="s">
        <v>146</v>
      </c>
      <c r="C204" s="8"/>
      <c r="D204" s="8"/>
      <c r="E204" s="8">
        <f t="shared" ref="E204:G204" si="1154">E205+E206+E207+E208</f>
        <v>353.16199999999998</v>
      </c>
      <c r="F204" s="8">
        <f t="shared" si="1154"/>
        <v>353.16199999999998</v>
      </c>
      <c r="G204" s="8">
        <f t="shared" si="1154"/>
        <v>0</v>
      </c>
      <c r="H204" s="8"/>
      <c r="I204" s="8"/>
      <c r="J204" s="8">
        <f t="shared" ref="J204:L204" si="1155">J205+J206+J207+J208</f>
        <v>356.07524999999998</v>
      </c>
      <c r="K204" s="8">
        <f t="shared" si="1155"/>
        <v>356.07524999999998</v>
      </c>
      <c r="L204" s="8">
        <f t="shared" si="1155"/>
        <v>0</v>
      </c>
      <c r="M204" s="8"/>
      <c r="N204" s="8">
        <f t="shared" ref="N204:P204" si="1156">N205+N206+N207+N208</f>
        <v>709.23725000000002</v>
      </c>
      <c r="O204" s="8">
        <f t="shared" si="1156"/>
        <v>709.23725000000002</v>
      </c>
      <c r="P204" s="8">
        <f t="shared" si="1156"/>
        <v>0</v>
      </c>
      <c r="Q204" s="8"/>
      <c r="R204" s="8"/>
      <c r="S204" s="8">
        <f t="shared" ref="S204:U204" si="1157">S205+S206+S207+S208</f>
        <v>370.44599999999997</v>
      </c>
      <c r="T204" s="8">
        <f t="shared" si="1157"/>
        <v>370.44599999999997</v>
      </c>
      <c r="U204" s="8">
        <f t="shared" si="1157"/>
        <v>0</v>
      </c>
      <c r="V204" s="8"/>
      <c r="W204" s="8"/>
      <c r="X204" s="8">
        <f t="shared" ref="X204:Z204" si="1158">X205+X206+X207+X208</f>
        <v>370.29150000000004</v>
      </c>
      <c r="Y204" s="8">
        <f t="shared" si="1158"/>
        <v>370.29150000000004</v>
      </c>
      <c r="Z204" s="8">
        <f t="shared" si="1158"/>
        <v>0</v>
      </c>
      <c r="AA204" s="8"/>
      <c r="AB204" s="8">
        <f t="shared" ref="AB204:AD204" si="1159">AB205+AB206+AB207+AB208</f>
        <v>740.73750000000007</v>
      </c>
      <c r="AC204" s="8">
        <f t="shared" si="1159"/>
        <v>740.73750000000007</v>
      </c>
      <c r="AD204" s="8">
        <f t="shared" si="1159"/>
        <v>0</v>
      </c>
      <c r="AE204" s="8"/>
      <c r="AF204" s="8"/>
      <c r="AG204" s="8">
        <f t="shared" ref="AG204:AI204" si="1160">AG205+AG206+AG207+AG208</f>
        <v>385.23599999999999</v>
      </c>
      <c r="AH204" s="8">
        <f t="shared" si="1160"/>
        <v>385.23599999999999</v>
      </c>
      <c r="AI204" s="8">
        <f t="shared" si="1160"/>
        <v>0</v>
      </c>
      <c r="AJ204" s="8"/>
      <c r="AK204" s="8"/>
      <c r="AL204" s="8">
        <f t="shared" ref="AL204:AN204" si="1161">AL205+AL206+AL207+AL208</f>
        <v>385.10984999999999</v>
      </c>
      <c r="AM204" s="8">
        <f t="shared" si="1161"/>
        <v>385.10984999999999</v>
      </c>
      <c r="AN204" s="8">
        <f t="shared" si="1161"/>
        <v>0</v>
      </c>
      <c r="AO204" s="8"/>
      <c r="AP204" s="8">
        <f t="shared" ref="AP204:AR204" si="1162">AP205+AP206+AP207+AP208</f>
        <v>770.34585000000004</v>
      </c>
      <c r="AQ204" s="8">
        <f t="shared" si="1162"/>
        <v>770.34585000000004</v>
      </c>
      <c r="AR204" s="8">
        <f t="shared" si="1162"/>
        <v>0</v>
      </c>
    </row>
    <row r="205" spans="1:44" hidden="1" x14ac:dyDescent="0.25">
      <c r="A205" s="17"/>
      <c r="B205" s="3" t="s">
        <v>23</v>
      </c>
      <c r="C205" s="24">
        <v>2.3199999999999998</v>
      </c>
      <c r="D205" s="24">
        <v>39.28</v>
      </c>
      <c r="E205" s="24">
        <f>C205*D205</f>
        <v>91.129599999999996</v>
      </c>
      <c r="F205" s="24">
        <f>E205-G205</f>
        <v>91.129599999999996</v>
      </c>
      <c r="G205" s="24"/>
      <c r="H205" s="24">
        <v>2.23</v>
      </c>
      <c r="I205" s="24">
        <v>41.2</v>
      </c>
      <c r="J205" s="24">
        <f>H205*I205</f>
        <v>91.876000000000005</v>
      </c>
      <c r="K205" s="24">
        <f>J205-L205</f>
        <v>91.876000000000005</v>
      </c>
      <c r="L205" s="24"/>
      <c r="M205" s="24">
        <f t="shared" ref="M205:M208" si="1163">C205+H205</f>
        <v>4.55</v>
      </c>
      <c r="N205" s="24">
        <f t="shared" ref="N205:P206" si="1164">E205+J205</f>
        <v>183.00560000000002</v>
      </c>
      <c r="O205" s="24">
        <f t="shared" si="1164"/>
        <v>183.00560000000002</v>
      </c>
      <c r="P205" s="24">
        <f t="shared" si="1164"/>
        <v>0</v>
      </c>
      <c r="Q205" s="24">
        <f t="shared" si="1135"/>
        <v>2.3199999999999998</v>
      </c>
      <c r="R205" s="24">
        <v>41.2</v>
      </c>
      <c r="S205" s="24">
        <f>Q205*R205</f>
        <v>95.584000000000003</v>
      </c>
      <c r="T205" s="24">
        <f>S205-U205</f>
        <v>95.584000000000003</v>
      </c>
      <c r="U205" s="24"/>
      <c r="V205" s="24">
        <f t="shared" ref="V205:V208" si="1165">H205</f>
        <v>2.23</v>
      </c>
      <c r="W205" s="24">
        <v>42.85</v>
      </c>
      <c r="X205" s="24">
        <f>V205*W205</f>
        <v>95.555500000000009</v>
      </c>
      <c r="Y205" s="24">
        <f>X205-Z205</f>
        <v>95.555500000000009</v>
      </c>
      <c r="Z205" s="24"/>
      <c r="AA205" s="24">
        <f t="shared" ref="AA205:AA208" si="1166">Q205+V205</f>
        <v>4.55</v>
      </c>
      <c r="AB205" s="24">
        <f t="shared" ref="AB205:AD206" si="1167">S205+X205</f>
        <v>191.1395</v>
      </c>
      <c r="AC205" s="24">
        <f t="shared" si="1167"/>
        <v>191.1395</v>
      </c>
      <c r="AD205" s="24">
        <f t="shared" si="1167"/>
        <v>0</v>
      </c>
      <c r="AE205" s="24">
        <f t="shared" ref="AE205:AE208" si="1168">C205</f>
        <v>2.3199999999999998</v>
      </c>
      <c r="AF205" s="24">
        <v>42.85</v>
      </c>
      <c r="AG205" s="24">
        <f>AE205*AF205</f>
        <v>99.411999999999992</v>
      </c>
      <c r="AH205" s="24">
        <f>AG205-AI205</f>
        <v>99.411999999999992</v>
      </c>
      <c r="AI205" s="24"/>
      <c r="AJ205" s="24">
        <f t="shared" ref="AJ205:AJ208" si="1169">H205</f>
        <v>2.23</v>
      </c>
      <c r="AK205" s="24">
        <v>44.56</v>
      </c>
      <c r="AL205" s="24">
        <f>AJ205*AK205</f>
        <v>99.368800000000007</v>
      </c>
      <c r="AM205" s="24">
        <f>AL205-AN205</f>
        <v>99.368800000000007</v>
      </c>
      <c r="AN205" s="24"/>
      <c r="AO205" s="24">
        <f t="shared" ref="AO205:AO208" si="1170">AE205+AJ205</f>
        <v>4.55</v>
      </c>
      <c r="AP205" s="24">
        <f t="shared" ref="AP205:AP206" si="1171">AG205+AL205</f>
        <v>198.7808</v>
      </c>
      <c r="AQ205" s="24">
        <f t="shared" ref="AQ205:AQ206" si="1172">AH205+AM205</f>
        <v>198.7808</v>
      </c>
      <c r="AR205" s="24">
        <f t="shared" ref="AR205:AR206" si="1173">AI205+AN205</f>
        <v>0</v>
      </c>
    </row>
    <row r="206" spans="1:44" hidden="1" x14ac:dyDescent="0.25">
      <c r="A206" s="17"/>
      <c r="B206" s="3" t="s">
        <v>25</v>
      </c>
      <c r="C206" s="24">
        <v>2.3199999999999998</v>
      </c>
      <c r="D206" s="24">
        <v>32.270000000000003</v>
      </c>
      <c r="E206" s="24">
        <f>C206*D206</f>
        <v>74.866399999999999</v>
      </c>
      <c r="F206" s="24">
        <f>E206-G206</f>
        <v>74.866399999999999</v>
      </c>
      <c r="G206" s="24"/>
      <c r="H206" s="24">
        <v>2.23</v>
      </c>
      <c r="I206" s="24">
        <v>33.85</v>
      </c>
      <c r="J206" s="24">
        <f>H206*I206</f>
        <v>75.485500000000002</v>
      </c>
      <c r="K206" s="24">
        <f>J206-L206</f>
        <v>75.485500000000002</v>
      </c>
      <c r="L206" s="24"/>
      <c r="M206" s="24">
        <f t="shared" si="1163"/>
        <v>4.55</v>
      </c>
      <c r="N206" s="24">
        <f t="shared" si="1164"/>
        <v>150.3519</v>
      </c>
      <c r="O206" s="24">
        <f t="shared" si="1164"/>
        <v>150.3519</v>
      </c>
      <c r="P206" s="24">
        <f t="shared" si="1164"/>
        <v>0</v>
      </c>
      <c r="Q206" s="24">
        <f t="shared" si="1135"/>
        <v>2.3199999999999998</v>
      </c>
      <c r="R206" s="24">
        <v>33.85</v>
      </c>
      <c r="S206" s="24">
        <f>Q206*R206</f>
        <v>78.531999999999996</v>
      </c>
      <c r="T206" s="24">
        <f>S206-U206</f>
        <v>78.531999999999996</v>
      </c>
      <c r="U206" s="24"/>
      <c r="V206" s="24">
        <f t="shared" si="1165"/>
        <v>2.23</v>
      </c>
      <c r="W206" s="24">
        <v>35.200000000000003</v>
      </c>
      <c r="X206" s="24">
        <f>V206*W206</f>
        <v>78.496000000000009</v>
      </c>
      <c r="Y206" s="24">
        <f>X206-Z206</f>
        <v>78.496000000000009</v>
      </c>
      <c r="Z206" s="24"/>
      <c r="AA206" s="24">
        <f t="shared" si="1166"/>
        <v>4.55</v>
      </c>
      <c r="AB206" s="24">
        <f t="shared" si="1167"/>
        <v>157.02800000000002</v>
      </c>
      <c r="AC206" s="24">
        <f t="shared" si="1167"/>
        <v>157.02800000000002</v>
      </c>
      <c r="AD206" s="24">
        <f t="shared" si="1167"/>
        <v>0</v>
      </c>
      <c r="AE206" s="24">
        <f t="shared" si="1168"/>
        <v>2.3199999999999998</v>
      </c>
      <c r="AF206" s="24">
        <v>35.200000000000003</v>
      </c>
      <c r="AG206" s="24">
        <f>AE206*AF206</f>
        <v>81.664000000000001</v>
      </c>
      <c r="AH206" s="24">
        <f>AG206-AI206</f>
        <v>81.664000000000001</v>
      </c>
      <c r="AI206" s="24"/>
      <c r="AJ206" s="24">
        <f t="shared" si="1169"/>
        <v>2.23</v>
      </c>
      <c r="AK206" s="24">
        <v>36.61</v>
      </c>
      <c r="AL206" s="24">
        <f>AJ206*AK206</f>
        <v>81.640299999999996</v>
      </c>
      <c r="AM206" s="24">
        <f>AL206-AN206</f>
        <v>81.640299999999996</v>
      </c>
      <c r="AN206" s="24"/>
      <c r="AO206" s="24">
        <f t="shared" si="1170"/>
        <v>4.55</v>
      </c>
      <c r="AP206" s="24">
        <f t="shared" si="1171"/>
        <v>163.30430000000001</v>
      </c>
      <c r="AQ206" s="24">
        <f t="shared" si="1172"/>
        <v>163.30430000000001</v>
      </c>
      <c r="AR206" s="24">
        <f t="shared" si="1173"/>
        <v>0</v>
      </c>
    </row>
    <row r="207" spans="1:44" ht="31.5" hidden="1" x14ac:dyDescent="0.25">
      <c r="A207" s="17"/>
      <c r="B207" s="3" t="s">
        <v>156</v>
      </c>
      <c r="C207" s="24">
        <v>2.3199999999999998</v>
      </c>
      <c r="D207" s="24">
        <v>32.270000000000003</v>
      </c>
      <c r="E207" s="24">
        <f>C207*D207*0.5</f>
        <v>37.433199999999999</v>
      </c>
      <c r="F207" s="24">
        <f>E207</f>
        <v>37.433199999999999</v>
      </c>
      <c r="G207" s="24"/>
      <c r="H207" s="24">
        <v>2.23</v>
      </c>
      <c r="I207" s="24">
        <v>33.85</v>
      </c>
      <c r="J207" s="24">
        <f>H207*I207*0.5</f>
        <v>37.742750000000001</v>
      </c>
      <c r="K207" s="24">
        <f>J207</f>
        <v>37.742750000000001</v>
      </c>
      <c r="L207" s="24"/>
      <c r="M207" s="24">
        <f t="shared" si="1163"/>
        <v>4.55</v>
      </c>
      <c r="N207" s="24">
        <f>E207+J207</f>
        <v>75.17595</v>
      </c>
      <c r="O207" s="24">
        <f>N207</f>
        <v>75.17595</v>
      </c>
      <c r="P207" s="24">
        <v>0</v>
      </c>
      <c r="Q207" s="24">
        <f t="shared" si="1135"/>
        <v>2.3199999999999998</v>
      </c>
      <c r="R207" s="24">
        <v>33.85</v>
      </c>
      <c r="S207" s="24">
        <f>Q207*R207*0.5</f>
        <v>39.265999999999998</v>
      </c>
      <c r="T207" s="24">
        <f>S207</f>
        <v>39.265999999999998</v>
      </c>
      <c r="U207" s="24"/>
      <c r="V207" s="24">
        <f t="shared" si="1165"/>
        <v>2.23</v>
      </c>
      <c r="W207" s="24">
        <v>35.200000000000003</v>
      </c>
      <c r="X207" s="24">
        <f>V207*W207*0.5</f>
        <v>39.248000000000005</v>
      </c>
      <c r="Y207" s="24">
        <f>X207</f>
        <v>39.248000000000005</v>
      </c>
      <c r="Z207" s="24"/>
      <c r="AA207" s="24">
        <f t="shared" si="1166"/>
        <v>4.55</v>
      </c>
      <c r="AB207" s="24">
        <f>S207+X207</f>
        <v>78.51400000000001</v>
      </c>
      <c r="AC207" s="24">
        <f>AB207</f>
        <v>78.51400000000001</v>
      </c>
      <c r="AD207" s="24">
        <v>0</v>
      </c>
      <c r="AE207" s="24">
        <f t="shared" si="1168"/>
        <v>2.3199999999999998</v>
      </c>
      <c r="AF207" s="24">
        <v>35.200000000000003</v>
      </c>
      <c r="AG207" s="24">
        <f>AE207*AF207*0.5</f>
        <v>40.832000000000001</v>
      </c>
      <c r="AH207" s="24">
        <f>AG207</f>
        <v>40.832000000000001</v>
      </c>
      <c r="AI207" s="24"/>
      <c r="AJ207" s="24">
        <f t="shared" si="1169"/>
        <v>2.23</v>
      </c>
      <c r="AK207" s="24">
        <v>36.61</v>
      </c>
      <c r="AL207" s="24">
        <f>AJ207*AK207*0.5</f>
        <v>40.820149999999998</v>
      </c>
      <c r="AM207" s="24">
        <f>AL207</f>
        <v>40.820149999999998</v>
      </c>
      <c r="AN207" s="24"/>
      <c r="AO207" s="24">
        <f t="shared" si="1170"/>
        <v>4.55</v>
      </c>
      <c r="AP207" s="24">
        <f>AG207+AL207</f>
        <v>81.652150000000006</v>
      </c>
      <c r="AQ207" s="24">
        <f>AP207</f>
        <v>81.652150000000006</v>
      </c>
      <c r="AR207" s="24">
        <v>0</v>
      </c>
    </row>
    <row r="208" spans="1:44" ht="47.25" hidden="1" x14ac:dyDescent="0.25">
      <c r="A208" s="17"/>
      <c r="B208" s="3" t="s">
        <v>161</v>
      </c>
      <c r="C208" s="24">
        <v>2.3199999999999998</v>
      </c>
      <c r="D208" s="24">
        <v>32.270000000000003</v>
      </c>
      <c r="E208" s="24">
        <f>C208*D208*2</f>
        <v>149.7328</v>
      </c>
      <c r="F208" s="24">
        <f>E208-G208</f>
        <v>149.7328</v>
      </c>
      <c r="G208" s="24"/>
      <c r="H208" s="24">
        <v>2.23</v>
      </c>
      <c r="I208" s="24">
        <v>33.85</v>
      </c>
      <c r="J208" s="24">
        <f>H208*I208*2</f>
        <v>150.971</v>
      </c>
      <c r="K208" s="24">
        <f>J208-L208</f>
        <v>150.971</v>
      </c>
      <c r="L208" s="24"/>
      <c r="M208" s="24">
        <f t="shared" si="1163"/>
        <v>4.55</v>
      </c>
      <c r="N208" s="24">
        <f t="shared" ref="N208" si="1174">E208+J208</f>
        <v>300.7038</v>
      </c>
      <c r="O208" s="24">
        <f t="shared" ref="O208" si="1175">F208+K208</f>
        <v>300.7038</v>
      </c>
      <c r="P208" s="24">
        <f t="shared" ref="P208" si="1176">G208+L208</f>
        <v>0</v>
      </c>
      <c r="Q208" s="24">
        <f t="shared" si="1135"/>
        <v>2.3199999999999998</v>
      </c>
      <c r="R208" s="24">
        <v>33.85</v>
      </c>
      <c r="S208" s="24">
        <f>Q208*R208*2</f>
        <v>157.06399999999999</v>
      </c>
      <c r="T208" s="24">
        <f>S208-U208</f>
        <v>157.06399999999999</v>
      </c>
      <c r="U208" s="24"/>
      <c r="V208" s="24">
        <f t="shared" si="1165"/>
        <v>2.23</v>
      </c>
      <c r="W208" s="24">
        <v>35.200000000000003</v>
      </c>
      <c r="X208" s="24">
        <f>V208*W208*2</f>
        <v>156.99200000000002</v>
      </c>
      <c r="Y208" s="24">
        <f>X208-Z208</f>
        <v>156.99200000000002</v>
      </c>
      <c r="Z208" s="24"/>
      <c r="AA208" s="24">
        <f t="shared" si="1166"/>
        <v>4.55</v>
      </c>
      <c r="AB208" s="24">
        <f t="shared" ref="AB208" si="1177">S208+X208</f>
        <v>314.05600000000004</v>
      </c>
      <c r="AC208" s="24">
        <f t="shared" ref="AC208" si="1178">T208+Y208</f>
        <v>314.05600000000004</v>
      </c>
      <c r="AD208" s="24">
        <f t="shared" ref="AD208" si="1179">U208+Z208</f>
        <v>0</v>
      </c>
      <c r="AE208" s="24">
        <f t="shared" si="1168"/>
        <v>2.3199999999999998</v>
      </c>
      <c r="AF208" s="24">
        <v>35.200000000000003</v>
      </c>
      <c r="AG208" s="24">
        <f>AE208*AF208*2</f>
        <v>163.328</v>
      </c>
      <c r="AH208" s="24">
        <f>AG208-AI208</f>
        <v>163.328</v>
      </c>
      <c r="AI208" s="24"/>
      <c r="AJ208" s="24">
        <f t="shared" si="1169"/>
        <v>2.23</v>
      </c>
      <c r="AK208" s="24">
        <v>36.61</v>
      </c>
      <c r="AL208" s="24">
        <f>AJ208*AK208*2</f>
        <v>163.28059999999999</v>
      </c>
      <c r="AM208" s="24">
        <f>AL208-AN208</f>
        <v>163.28059999999999</v>
      </c>
      <c r="AN208" s="24"/>
      <c r="AO208" s="24">
        <f t="shared" si="1170"/>
        <v>4.55</v>
      </c>
      <c r="AP208" s="24">
        <f t="shared" ref="AP208" si="1180">AG208+AL208</f>
        <v>326.60860000000002</v>
      </c>
      <c r="AQ208" s="24">
        <f t="shared" ref="AQ208" si="1181">AH208+AM208</f>
        <v>326.60860000000002</v>
      </c>
      <c r="AR208" s="24">
        <f t="shared" ref="AR208" si="1182">AI208+AN208</f>
        <v>0</v>
      </c>
    </row>
    <row r="209" spans="1:44" s="15" customFormat="1" ht="31.5" hidden="1" x14ac:dyDescent="0.25">
      <c r="A209" s="22" t="s">
        <v>106</v>
      </c>
      <c r="B209" s="29" t="s">
        <v>7</v>
      </c>
      <c r="C209" s="8"/>
      <c r="D209" s="8"/>
      <c r="E209" s="8">
        <f t="shared" ref="E209:G209" si="1183">E210+E211+E212+E213</f>
        <v>496.25350000000003</v>
      </c>
      <c r="F209" s="8">
        <f t="shared" si="1183"/>
        <v>496.25350000000003</v>
      </c>
      <c r="G209" s="8">
        <f t="shared" si="1183"/>
        <v>0</v>
      </c>
      <c r="H209" s="8"/>
      <c r="I209" s="8"/>
      <c r="J209" s="8">
        <f t="shared" ref="J209:L209" si="1184">J210+J211+J212+J213</f>
        <v>526.92750000000001</v>
      </c>
      <c r="K209" s="8">
        <f t="shared" si="1184"/>
        <v>526.92750000000001</v>
      </c>
      <c r="L209" s="8">
        <f t="shared" si="1184"/>
        <v>0</v>
      </c>
      <c r="M209" s="8"/>
      <c r="N209" s="8">
        <f>N210+N211+N212+N213</f>
        <v>1023.181</v>
      </c>
      <c r="O209" s="8">
        <f t="shared" ref="O209:P209" si="1185">O210+O211+O212+O213</f>
        <v>1023.181</v>
      </c>
      <c r="P209" s="8">
        <f t="shared" si="1185"/>
        <v>0</v>
      </c>
      <c r="Q209" s="8"/>
      <c r="R209" s="8"/>
      <c r="S209" s="8">
        <f t="shared" ref="S209:U209" si="1186">S210+S211+S212+S213</f>
        <v>520.54050000000007</v>
      </c>
      <c r="T209" s="8">
        <f t="shared" si="1186"/>
        <v>520.54050000000007</v>
      </c>
      <c r="U209" s="8">
        <f t="shared" si="1186"/>
        <v>0</v>
      </c>
      <c r="V209" s="8"/>
      <c r="W209" s="8"/>
      <c r="X209" s="8">
        <f t="shared" ref="X209:Z209" si="1187">X210+X211+X212+X213</f>
        <v>547.96500000000015</v>
      </c>
      <c r="Y209" s="8">
        <f t="shared" si="1187"/>
        <v>547.96500000000015</v>
      </c>
      <c r="Z209" s="8">
        <f t="shared" si="1187"/>
        <v>0</v>
      </c>
      <c r="AA209" s="8"/>
      <c r="AB209" s="8">
        <f t="shared" ref="AB209:AD209" si="1188">AB210+AB211+AB212+AB213</f>
        <v>1068.5055000000002</v>
      </c>
      <c r="AC209" s="8">
        <f t="shared" si="1188"/>
        <v>1068.5055000000002</v>
      </c>
      <c r="AD209" s="8">
        <f t="shared" si="1188"/>
        <v>0</v>
      </c>
      <c r="AE209" s="8"/>
      <c r="AF209" s="8"/>
      <c r="AG209" s="8">
        <f t="shared" ref="AG209:AI209" si="1189">AG210+AG211+AG212+AG213</f>
        <v>541.32299999999998</v>
      </c>
      <c r="AH209" s="8">
        <f t="shared" si="1189"/>
        <v>541.32299999999998</v>
      </c>
      <c r="AI209" s="8">
        <f t="shared" si="1189"/>
        <v>0</v>
      </c>
      <c r="AJ209" s="8"/>
      <c r="AK209" s="8"/>
      <c r="AL209" s="8">
        <f t="shared" ref="AL209:AN209" si="1190">AL210+AL211+AL212+AL213</f>
        <v>569.89350000000002</v>
      </c>
      <c r="AM209" s="8">
        <f t="shared" si="1190"/>
        <v>569.89350000000002</v>
      </c>
      <c r="AN209" s="8">
        <f t="shared" si="1190"/>
        <v>0</v>
      </c>
      <c r="AO209" s="8"/>
      <c r="AP209" s="8">
        <f t="shared" ref="AP209:AR209" si="1191">AP210+AP211+AP212+AP213</f>
        <v>1111.2165</v>
      </c>
      <c r="AQ209" s="8">
        <f t="shared" si="1191"/>
        <v>1111.2165</v>
      </c>
      <c r="AR209" s="8">
        <f t="shared" si="1191"/>
        <v>0</v>
      </c>
    </row>
    <row r="210" spans="1:44" hidden="1" x14ac:dyDescent="0.25">
      <c r="A210" s="17"/>
      <c r="B210" s="3" t="s">
        <v>23</v>
      </c>
      <c r="C210" s="24">
        <v>3.26</v>
      </c>
      <c r="D210" s="24">
        <v>39.28</v>
      </c>
      <c r="E210" s="24">
        <f>C210*D210</f>
        <v>128.05279999999999</v>
      </c>
      <c r="F210" s="24">
        <f>E210-G210</f>
        <v>128.05279999999999</v>
      </c>
      <c r="G210" s="24"/>
      <c r="H210" s="24">
        <v>3.3000000000000003</v>
      </c>
      <c r="I210" s="24">
        <v>41.2</v>
      </c>
      <c r="J210" s="24">
        <f>H210*I210</f>
        <v>135.96</v>
      </c>
      <c r="K210" s="24">
        <f>J210-L210</f>
        <v>135.96</v>
      </c>
      <c r="L210" s="24"/>
      <c r="M210" s="24">
        <f t="shared" ref="M210:M213" si="1192">C210+H210</f>
        <v>6.5600000000000005</v>
      </c>
      <c r="N210" s="24">
        <f t="shared" ref="N210:P211" si="1193">E210+J210</f>
        <v>264.01279999999997</v>
      </c>
      <c r="O210" s="24">
        <f t="shared" si="1193"/>
        <v>264.01279999999997</v>
      </c>
      <c r="P210" s="24">
        <f t="shared" si="1193"/>
        <v>0</v>
      </c>
      <c r="Q210" s="24">
        <f t="shared" si="1135"/>
        <v>3.26</v>
      </c>
      <c r="R210" s="24">
        <v>41.2</v>
      </c>
      <c r="S210" s="24">
        <f>Q210*R210</f>
        <v>134.31200000000001</v>
      </c>
      <c r="T210" s="24">
        <f>S210-U210</f>
        <v>134.31200000000001</v>
      </c>
      <c r="U210" s="24"/>
      <c r="V210" s="24">
        <f t="shared" ref="V210:V213" si="1194">H210</f>
        <v>3.3000000000000003</v>
      </c>
      <c r="W210" s="24">
        <v>42.85</v>
      </c>
      <c r="X210" s="24">
        <f>V210*W210</f>
        <v>141.40500000000003</v>
      </c>
      <c r="Y210" s="24">
        <f>X210-Z210</f>
        <v>141.40500000000003</v>
      </c>
      <c r="Z210" s="24"/>
      <c r="AA210" s="24">
        <f t="shared" ref="AA210:AA212" si="1195">Q210+V210</f>
        <v>6.5600000000000005</v>
      </c>
      <c r="AB210" s="24">
        <f t="shared" ref="AB210:AD211" si="1196">S210+X210</f>
        <v>275.71700000000004</v>
      </c>
      <c r="AC210" s="24">
        <f t="shared" si="1196"/>
        <v>275.71700000000004</v>
      </c>
      <c r="AD210" s="24">
        <f t="shared" si="1196"/>
        <v>0</v>
      </c>
      <c r="AE210" s="24">
        <f t="shared" ref="AE210:AE213" si="1197">C210</f>
        <v>3.26</v>
      </c>
      <c r="AF210" s="24">
        <v>42.85</v>
      </c>
      <c r="AG210" s="24">
        <f>AE210*AF210</f>
        <v>139.691</v>
      </c>
      <c r="AH210" s="24">
        <f>AG210-AI210</f>
        <v>139.691</v>
      </c>
      <c r="AI210" s="24"/>
      <c r="AJ210" s="24">
        <f t="shared" ref="AJ210:AJ213" si="1198">H210</f>
        <v>3.3000000000000003</v>
      </c>
      <c r="AK210" s="24">
        <v>44.56</v>
      </c>
      <c r="AL210" s="24">
        <f>AJ210*AK210</f>
        <v>147.04800000000003</v>
      </c>
      <c r="AM210" s="24">
        <f>AL210-AN210</f>
        <v>147.04800000000003</v>
      </c>
      <c r="AN210" s="24"/>
      <c r="AO210" s="24">
        <f t="shared" ref="AO210:AO213" si="1199">AE210+AJ210</f>
        <v>6.5600000000000005</v>
      </c>
      <c r="AP210" s="24">
        <f t="shared" ref="AP210:AP211" si="1200">AG210+AL210</f>
        <v>286.73900000000003</v>
      </c>
      <c r="AQ210" s="24">
        <f t="shared" ref="AQ210:AQ211" si="1201">AH210+AM210</f>
        <v>286.73900000000003</v>
      </c>
      <c r="AR210" s="24">
        <f t="shared" ref="AR210:AR211" si="1202">AI210+AN210</f>
        <v>0</v>
      </c>
    </row>
    <row r="211" spans="1:44" hidden="1" x14ac:dyDescent="0.25">
      <c r="A211" s="17"/>
      <c r="B211" s="3" t="s">
        <v>25</v>
      </c>
      <c r="C211" s="24">
        <v>3.26</v>
      </c>
      <c r="D211" s="24">
        <v>32.270000000000003</v>
      </c>
      <c r="E211" s="24">
        <f>C211*D211</f>
        <v>105.20020000000001</v>
      </c>
      <c r="F211" s="24">
        <f>E211-G211</f>
        <v>105.20020000000001</v>
      </c>
      <c r="G211" s="24"/>
      <c r="H211" s="24">
        <v>3.3000000000000003</v>
      </c>
      <c r="I211" s="24">
        <v>33.85</v>
      </c>
      <c r="J211" s="24">
        <f>H211*I211</f>
        <v>111.70500000000001</v>
      </c>
      <c r="K211" s="24">
        <f>J211-L211</f>
        <v>111.70500000000001</v>
      </c>
      <c r="L211" s="24"/>
      <c r="M211" s="24">
        <f t="shared" si="1192"/>
        <v>6.5600000000000005</v>
      </c>
      <c r="N211" s="24">
        <f t="shared" si="1193"/>
        <v>216.90520000000004</v>
      </c>
      <c r="O211" s="24">
        <f t="shared" si="1193"/>
        <v>216.90520000000004</v>
      </c>
      <c r="P211" s="24">
        <f t="shared" si="1193"/>
        <v>0</v>
      </c>
      <c r="Q211" s="24">
        <f t="shared" si="1135"/>
        <v>3.26</v>
      </c>
      <c r="R211" s="24">
        <v>33.85</v>
      </c>
      <c r="S211" s="24">
        <f>Q211*R211</f>
        <v>110.351</v>
      </c>
      <c r="T211" s="24">
        <f>S211-U211</f>
        <v>110.351</v>
      </c>
      <c r="U211" s="24"/>
      <c r="V211" s="24">
        <f t="shared" si="1194"/>
        <v>3.3000000000000003</v>
      </c>
      <c r="W211" s="24">
        <v>35.200000000000003</v>
      </c>
      <c r="X211" s="24">
        <f>V211*W211</f>
        <v>116.16000000000003</v>
      </c>
      <c r="Y211" s="24">
        <f>X211-Z211</f>
        <v>116.16000000000003</v>
      </c>
      <c r="Z211" s="24"/>
      <c r="AA211" s="24">
        <f t="shared" si="1195"/>
        <v>6.5600000000000005</v>
      </c>
      <c r="AB211" s="24">
        <f t="shared" si="1196"/>
        <v>226.51100000000002</v>
      </c>
      <c r="AC211" s="24">
        <f t="shared" si="1196"/>
        <v>226.51100000000002</v>
      </c>
      <c r="AD211" s="24">
        <f t="shared" si="1196"/>
        <v>0</v>
      </c>
      <c r="AE211" s="24">
        <f t="shared" si="1197"/>
        <v>3.26</v>
      </c>
      <c r="AF211" s="24">
        <v>35.200000000000003</v>
      </c>
      <c r="AG211" s="24">
        <f>AE211*AF211</f>
        <v>114.752</v>
      </c>
      <c r="AH211" s="24">
        <f>AG211-AI211</f>
        <v>114.752</v>
      </c>
      <c r="AI211" s="24"/>
      <c r="AJ211" s="24">
        <f t="shared" si="1198"/>
        <v>3.3000000000000003</v>
      </c>
      <c r="AK211" s="24">
        <v>36.61</v>
      </c>
      <c r="AL211" s="24">
        <f>AJ211*AK211</f>
        <v>120.813</v>
      </c>
      <c r="AM211" s="24">
        <f>AL211-AN211</f>
        <v>120.813</v>
      </c>
      <c r="AN211" s="24"/>
      <c r="AO211" s="24">
        <f t="shared" si="1199"/>
        <v>6.5600000000000005</v>
      </c>
      <c r="AP211" s="24">
        <f t="shared" si="1200"/>
        <v>235.565</v>
      </c>
      <c r="AQ211" s="24">
        <f t="shared" si="1201"/>
        <v>235.565</v>
      </c>
      <c r="AR211" s="24">
        <f t="shared" si="1202"/>
        <v>0</v>
      </c>
    </row>
    <row r="212" spans="1:44" ht="31.5" hidden="1" x14ac:dyDescent="0.25">
      <c r="A212" s="17"/>
      <c r="B212" s="3" t="s">
        <v>156</v>
      </c>
      <c r="C212" s="24">
        <v>3.26</v>
      </c>
      <c r="D212" s="24">
        <v>32.270000000000003</v>
      </c>
      <c r="E212" s="24">
        <f>C212*D212*0.5</f>
        <v>52.600100000000005</v>
      </c>
      <c r="F212" s="24">
        <f>E212</f>
        <v>52.600100000000005</v>
      </c>
      <c r="G212" s="24"/>
      <c r="H212" s="24">
        <v>3.3000000000000003</v>
      </c>
      <c r="I212" s="24">
        <v>33.85</v>
      </c>
      <c r="J212" s="24">
        <f>H212*I212*0.5</f>
        <v>55.852500000000006</v>
      </c>
      <c r="K212" s="24">
        <f>J212</f>
        <v>55.852500000000006</v>
      </c>
      <c r="L212" s="24"/>
      <c r="M212" s="24">
        <f t="shared" si="1192"/>
        <v>6.5600000000000005</v>
      </c>
      <c r="N212" s="24">
        <f>E212+J212</f>
        <v>108.45260000000002</v>
      </c>
      <c r="O212" s="24">
        <f>N212</f>
        <v>108.45260000000002</v>
      </c>
      <c r="P212" s="24">
        <v>0</v>
      </c>
      <c r="Q212" s="24">
        <f t="shared" si="1135"/>
        <v>3.26</v>
      </c>
      <c r="R212" s="24">
        <v>33.85</v>
      </c>
      <c r="S212" s="24">
        <f>Q212*R212*0.5</f>
        <v>55.1755</v>
      </c>
      <c r="T212" s="24">
        <f>S212</f>
        <v>55.1755</v>
      </c>
      <c r="U212" s="24"/>
      <c r="V212" s="24">
        <f t="shared" si="1194"/>
        <v>3.3000000000000003</v>
      </c>
      <c r="W212" s="24">
        <v>35.200000000000003</v>
      </c>
      <c r="X212" s="24">
        <f>V212*W212*0.5</f>
        <v>58.080000000000013</v>
      </c>
      <c r="Y212" s="24">
        <f>X212</f>
        <v>58.080000000000013</v>
      </c>
      <c r="Z212" s="24"/>
      <c r="AA212" s="24">
        <f t="shared" si="1195"/>
        <v>6.5600000000000005</v>
      </c>
      <c r="AB212" s="24">
        <f>S212+X212</f>
        <v>113.25550000000001</v>
      </c>
      <c r="AC212" s="24">
        <f>AB212</f>
        <v>113.25550000000001</v>
      </c>
      <c r="AD212" s="24">
        <v>0</v>
      </c>
      <c r="AE212" s="24">
        <f t="shared" si="1197"/>
        <v>3.26</v>
      </c>
      <c r="AF212" s="24">
        <v>35.200000000000003</v>
      </c>
      <c r="AG212" s="24">
        <f>AE212*AF212*0.5</f>
        <v>57.375999999999998</v>
      </c>
      <c r="AH212" s="24">
        <f>AG212</f>
        <v>57.375999999999998</v>
      </c>
      <c r="AI212" s="24"/>
      <c r="AJ212" s="24">
        <f t="shared" si="1198"/>
        <v>3.3000000000000003</v>
      </c>
      <c r="AK212" s="24">
        <v>36.61</v>
      </c>
      <c r="AL212" s="24">
        <f>AJ212*AK212*0.5</f>
        <v>60.406500000000001</v>
      </c>
      <c r="AM212" s="24">
        <f>AL212</f>
        <v>60.406500000000001</v>
      </c>
      <c r="AN212" s="24"/>
      <c r="AO212" s="24">
        <f t="shared" si="1199"/>
        <v>6.5600000000000005</v>
      </c>
      <c r="AP212" s="24">
        <f>AG212+AL212</f>
        <v>117.7825</v>
      </c>
      <c r="AQ212" s="24">
        <f>AP212</f>
        <v>117.7825</v>
      </c>
      <c r="AR212" s="24">
        <v>0</v>
      </c>
    </row>
    <row r="213" spans="1:44" ht="47.25" hidden="1" x14ac:dyDescent="0.25">
      <c r="A213" s="17"/>
      <c r="B213" s="3" t="s">
        <v>161</v>
      </c>
      <c r="C213" s="24">
        <v>3.26</v>
      </c>
      <c r="D213" s="24">
        <v>32.270000000000003</v>
      </c>
      <c r="E213" s="24">
        <f>C213*D213*2</f>
        <v>210.40040000000002</v>
      </c>
      <c r="F213" s="24">
        <f>E213-G213</f>
        <v>210.40040000000002</v>
      </c>
      <c r="G213" s="24"/>
      <c r="H213" s="24">
        <v>3.3000000000000003</v>
      </c>
      <c r="I213" s="24">
        <v>33.85</v>
      </c>
      <c r="J213" s="24">
        <f>H213*I213*2</f>
        <v>223.41000000000003</v>
      </c>
      <c r="K213" s="24">
        <f>J213-L213</f>
        <v>223.41000000000003</v>
      </c>
      <c r="L213" s="24"/>
      <c r="M213" s="24">
        <f t="shared" si="1192"/>
        <v>6.5600000000000005</v>
      </c>
      <c r="N213" s="24">
        <f t="shared" ref="N213" si="1203">E213+J213</f>
        <v>433.81040000000007</v>
      </c>
      <c r="O213" s="24">
        <f t="shared" ref="O213" si="1204">F213+K213</f>
        <v>433.81040000000007</v>
      </c>
      <c r="P213" s="24">
        <f t="shared" ref="P213" si="1205">G213+L213</f>
        <v>0</v>
      </c>
      <c r="Q213" s="24">
        <f t="shared" si="1135"/>
        <v>3.26</v>
      </c>
      <c r="R213" s="24">
        <v>33.85</v>
      </c>
      <c r="S213" s="24">
        <f>Q213*R213*2</f>
        <v>220.702</v>
      </c>
      <c r="T213" s="24">
        <f>S213-U213</f>
        <v>220.702</v>
      </c>
      <c r="U213" s="24"/>
      <c r="V213" s="24">
        <f t="shared" si="1194"/>
        <v>3.3000000000000003</v>
      </c>
      <c r="W213" s="24">
        <v>35.200000000000003</v>
      </c>
      <c r="X213" s="24">
        <f>V213*W213*2</f>
        <v>232.32000000000005</v>
      </c>
      <c r="Y213" s="24">
        <f>X213-Z213</f>
        <v>232.32000000000005</v>
      </c>
      <c r="Z213" s="24"/>
      <c r="AA213" s="24">
        <f>Q213+V213</f>
        <v>6.5600000000000005</v>
      </c>
      <c r="AB213" s="24">
        <f t="shared" ref="AB213" si="1206">S213+X213</f>
        <v>453.02200000000005</v>
      </c>
      <c r="AC213" s="24">
        <f t="shared" ref="AC213" si="1207">T213+Y213</f>
        <v>453.02200000000005</v>
      </c>
      <c r="AD213" s="24">
        <f t="shared" ref="AD213" si="1208">U213+Z213</f>
        <v>0</v>
      </c>
      <c r="AE213" s="24">
        <f t="shared" si="1197"/>
        <v>3.26</v>
      </c>
      <c r="AF213" s="24">
        <v>35.200000000000003</v>
      </c>
      <c r="AG213" s="24">
        <f>AE213*AF213*2</f>
        <v>229.50399999999999</v>
      </c>
      <c r="AH213" s="24">
        <f>AG213-AI213</f>
        <v>229.50399999999999</v>
      </c>
      <c r="AI213" s="24"/>
      <c r="AJ213" s="24">
        <f t="shared" si="1198"/>
        <v>3.3000000000000003</v>
      </c>
      <c r="AK213" s="24">
        <v>36.61</v>
      </c>
      <c r="AL213" s="24">
        <f>AJ213*AK213*2</f>
        <v>241.626</v>
      </c>
      <c r="AM213" s="24">
        <f>AL213-AN213</f>
        <v>241.626</v>
      </c>
      <c r="AN213" s="24"/>
      <c r="AO213" s="24">
        <f t="shared" si="1199"/>
        <v>6.5600000000000005</v>
      </c>
      <c r="AP213" s="24">
        <f t="shared" ref="AP213" si="1209">AG213+AL213</f>
        <v>471.13</v>
      </c>
      <c r="AQ213" s="24">
        <f t="shared" ref="AQ213" si="1210">AH213+AM213</f>
        <v>471.13</v>
      </c>
      <c r="AR213" s="24">
        <f t="shared" ref="AR213" si="1211">AI213+AN213</f>
        <v>0</v>
      </c>
    </row>
    <row r="214" spans="1:44" s="15" customFormat="1" ht="31.5" hidden="1" x14ac:dyDescent="0.25">
      <c r="A214" s="22" t="s">
        <v>107</v>
      </c>
      <c r="B214" s="29" t="s">
        <v>46</v>
      </c>
      <c r="C214" s="8"/>
      <c r="D214" s="8"/>
      <c r="E214" s="8">
        <f t="shared" ref="E214" si="1212">E215+E216+E217+E218+E219</f>
        <v>637.16520000000003</v>
      </c>
      <c r="F214" s="8">
        <f t="shared" ref="F214" si="1213">F215+F216+F217+F218+F219</f>
        <v>637.16520000000003</v>
      </c>
      <c r="G214" s="8">
        <f t="shared" ref="G214" si="1214">G215+G216+G217+G218+G219</f>
        <v>0</v>
      </c>
      <c r="H214" s="8"/>
      <c r="I214" s="8"/>
      <c r="J214" s="8">
        <f t="shared" ref="J214" si="1215">J215+J216+J217+J218+J219</f>
        <v>315.13240000000002</v>
      </c>
      <c r="K214" s="8">
        <f t="shared" ref="K214" si="1216">K215+K216+K217+K218+K219</f>
        <v>315.13240000000002</v>
      </c>
      <c r="L214" s="8">
        <f t="shared" ref="L214" si="1217">L215+L216+L217+L218+L219</f>
        <v>0</v>
      </c>
      <c r="M214" s="8"/>
      <c r="N214" s="8">
        <f t="shared" ref="N214" si="1218">N215+N216+N217+N218+N219</f>
        <v>952.2976000000001</v>
      </c>
      <c r="O214" s="8">
        <f t="shared" ref="O214" si="1219">O215+O216+O217+O218+O219</f>
        <v>952.2976000000001</v>
      </c>
      <c r="P214" s="8">
        <f t="shared" ref="P214" si="1220">P215+P216+P217+P218+P219</f>
        <v>0</v>
      </c>
      <c r="Q214" s="8"/>
      <c r="R214" s="8"/>
      <c r="S214" s="8">
        <f t="shared" ref="S214" si="1221">S215+S216+S217+S218+S219</f>
        <v>668.35480000000007</v>
      </c>
      <c r="T214" s="8">
        <f t="shared" ref="T214" si="1222">T215+T216+T217+T218+T219</f>
        <v>668.35480000000007</v>
      </c>
      <c r="U214" s="8">
        <f t="shared" ref="U214" si="1223">U215+U216+U217+U218+U219</f>
        <v>0</v>
      </c>
      <c r="V214" s="8"/>
      <c r="W214" s="8"/>
      <c r="X214" s="8">
        <f t="shared" ref="X214" si="1224">X215+X216+X217+X218+X219</f>
        <v>327.71500000000003</v>
      </c>
      <c r="Y214" s="8">
        <f t="shared" ref="Y214" si="1225">Y215+Y216+Y217+Y218+Y219</f>
        <v>327.71500000000003</v>
      </c>
      <c r="Z214" s="8">
        <f t="shared" ref="Z214" si="1226">Z215+Z216+Z217+Z218+Z219</f>
        <v>0</v>
      </c>
      <c r="AA214" s="8"/>
      <c r="AB214" s="8">
        <f t="shared" ref="AB214" si="1227">AB215+AB216+AB217+AB218+AB219</f>
        <v>996.0698000000001</v>
      </c>
      <c r="AC214" s="8">
        <f t="shared" ref="AC214" si="1228">AC215+AC216+AC217+AC218+AC219</f>
        <v>996.0698000000001</v>
      </c>
      <c r="AD214" s="8">
        <f t="shared" ref="AD214" si="1229">AD215+AD216+AD217+AD218+AD219</f>
        <v>0</v>
      </c>
      <c r="AE214" s="8"/>
      <c r="AF214" s="8"/>
      <c r="AG214" s="8">
        <f t="shared" ref="AG214:AI214" si="1230">AG215+AG216+AG217+AG218+AG219</f>
        <v>695.04250000000002</v>
      </c>
      <c r="AH214" s="8">
        <f t="shared" si="1230"/>
        <v>695.04250000000002</v>
      </c>
      <c r="AI214" s="8">
        <f t="shared" si="1230"/>
        <v>0</v>
      </c>
      <c r="AJ214" s="8"/>
      <c r="AK214" s="8"/>
      <c r="AL214" s="8">
        <f t="shared" ref="AL214:AN214" si="1231">AL215+AL216+AL217+AL218+AL219</f>
        <v>340.82940000000002</v>
      </c>
      <c r="AM214" s="8">
        <f t="shared" si="1231"/>
        <v>340.82940000000002</v>
      </c>
      <c r="AN214" s="8">
        <f t="shared" si="1231"/>
        <v>0</v>
      </c>
      <c r="AO214" s="8"/>
      <c r="AP214" s="8">
        <f t="shared" ref="AP214:AR214" si="1232">AP215+AP216+AP217+AP218+AP219</f>
        <v>1035.8719000000001</v>
      </c>
      <c r="AQ214" s="8">
        <f t="shared" si="1232"/>
        <v>1035.8719000000001</v>
      </c>
      <c r="AR214" s="8">
        <f t="shared" si="1232"/>
        <v>0</v>
      </c>
    </row>
    <row r="215" spans="1:44" hidden="1" x14ac:dyDescent="0.25">
      <c r="A215" s="17"/>
      <c r="B215" s="3" t="s">
        <v>28</v>
      </c>
      <c r="C215" s="24">
        <v>3.15</v>
      </c>
      <c r="D215" s="24">
        <v>39.28</v>
      </c>
      <c r="E215" s="24">
        <f>C215*D215</f>
        <v>123.732</v>
      </c>
      <c r="F215" s="24">
        <f>E215-G215</f>
        <v>123.732</v>
      </c>
      <c r="G215" s="24"/>
      <c r="H215" s="24">
        <v>1.7</v>
      </c>
      <c r="I215" s="24">
        <v>41.2</v>
      </c>
      <c r="J215" s="24">
        <f>H215*I215</f>
        <v>70.040000000000006</v>
      </c>
      <c r="K215" s="24">
        <f>J215-L215</f>
        <v>70.040000000000006</v>
      </c>
      <c r="L215" s="24"/>
      <c r="M215" s="24">
        <f t="shared" ref="M215:M219" si="1233">C215+H215</f>
        <v>4.8499999999999996</v>
      </c>
      <c r="N215" s="24">
        <f t="shared" ref="N215:P217" si="1234">E215+J215</f>
        <v>193.77199999999999</v>
      </c>
      <c r="O215" s="24">
        <f t="shared" si="1234"/>
        <v>193.77199999999999</v>
      </c>
      <c r="P215" s="24">
        <f t="shared" si="1234"/>
        <v>0</v>
      </c>
      <c r="Q215" s="24">
        <f t="shared" si="1135"/>
        <v>3.15</v>
      </c>
      <c r="R215" s="24">
        <v>41.2</v>
      </c>
      <c r="S215" s="24">
        <f>Q215*R215</f>
        <v>129.78</v>
      </c>
      <c r="T215" s="24">
        <f>S215-U215</f>
        <v>129.78</v>
      </c>
      <c r="U215" s="24"/>
      <c r="V215" s="24">
        <f t="shared" ref="V215:V219" si="1235">H215</f>
        <v>1.7</v>
      </c>
      <c r="W215" s="24">
        <v>42.85</v>
      </c>
      <c r="X215" s="24">
        <f>V215*W215</f>
        <v>72.844999999999999</v>
      </c>
      <c r="Y215" s="24">
        <f>X215-Z215</f>
        <v>72.844999999999999</v>
      </c>
      <c r="Z215" s="24"/>
      <c r="AA215" s="24">
        <f t="shared" ref="AA215:AA219" si="1236">Q215+V215</f>
        <v>4.8499999999999996</v>
      </c>
      <c r="AB215" s="24">
        <f t="shared" ref="AB215:AD217" si="1237">S215+X215</f>
        <v>202.625</v>
      </c>
      <c r="AC215" s="24">
        <f t="shared" si="1237"/>
        <v>202.625</v>
      </c>
      <c r="AD215" s="24">
        <f t="shared" si="1237"/>
        <v>0</v>
      </c>
      <c r="AE215" s="24">
        <f t="shared" ref="AE215:AE219" si="1238">C215</f>
        <v>3.15</v>
      </c>
      <c r="AF215" s="24">
        <v>42.85</v>
      </c>
      <c r="AG215" s="24">
        <f>AE215*AF215</f>
        <v>134.97749999999999</v>
      </c>
      <c r="AH215" s="24">
        <f>AG215-AI215</f>
        <v>134.97749999999999</v>
      </c>
      <c r="AI215" s="24"/>
      <c r="AJ215" s="24">
        <f t="shared" ref="AJ215:AJ219" si="1239">H215</f>
        <v>1.7</v>
      </c>
      <c r="AK215" s="24">
        <v>44.56</v>
      </c>
      <c r="AL215" s="24">
        <f>AJ215*AK215</f>
        <v>75.751999999999995</v>
      </c>
      <c r="AM215" s="24">
        <f>AL215-AN215</f>
        <v>75.751999999999995</v>
      </c>
      <c r="AN215" s="24"/>
      <c r="AO215" s="24">
        <f t="shared" ref="AO215:AO219" si="1240">AE215+AJ215</f>
        <v>4.8499999999999996</v>
      </c>
      <c r="AP215" s="24">
        <f t="shared" ref="AP215:AP217" si="1241">AG215+AL215</f>
        <v>210.72949999999997</v>
      </c>
      <c r="AQ215" s="24">
        <f t="shared" ref="AQ215:AQ217" si="1242">AH215+AM215</f>
        <v>210.72949999999997</v>
      </c>
      <c r="AR215" s="24">
        <f t="shared" ref="AR215:AR217" si="1243">AI215+AN215</f>
        <v>0</v>
      </c>
    </row>
    <row r="216" spans="1:44" hidden="1" x14ac:dyDescent="0.25">
      <c r="A216" s="17"/>
      <c r="B216" s="3" t="s">
        <v>29</v>
      </c>
      <c r="C216" s="24">
        <v>0.53</v>
      </c>
      <c r="D216" s="24">
        <v>184.52</v>
      </c>
      <c r="E216" s="24">
        <f>C216*D216</f>
        <v>97.795600000000007</v>
      </c>
      <c r="F216" s="24">
        <f>E216-G216</f>
        <v>97.795600000000007</v>
      </c>
      <c r="G216" s="24"/>
      <c r="H216" s="24">
        <v>0.14000000000000001</v>
      </c>
      <c r="I216" s="24">
        <v>193.56</v>
      </c>
      <c r="J216" s="24">
        <f>H216*I216</f>
        <v>27.098400000000002</v>
      </c>
      <c r="K216" s="24">
        <f>J216-L216</f>
        <v>27.098400000000002</v>
      </c>
      <c r="L216" s="24"/>
      <c r="M216" s="24">
        <f t="shared" si="1233"/>
        <v>0.67</v>
      </c>
      <c r="N216" s="24">
        <f t="shared" si="1234"/>
        <v>124.89400000000001</v>
      </c>
      <c r="O216" s="24">
        <f t="shared" si="1234"/>
        <v>124.89400000000001</v>
      </c>
      <c r="P216" s="24">
        <f t="shared" si="1234"/>
        <v>0</v>
      </c>
      <c r="Q216" s="24">
        <f t="shared" si="1135"/>
        <v>0.53</v>
      </c>
      <c r="R216" s="24">
        <v>193.56</v>
      </c>
      <c r="S216" s="24">
        <f>Q216*R216</f>
        <v>102.58680000000001</v>
      </c>
      <c r="T216" s="24">
        <f>S216-U216</f>
        <v>102.58680000000001</v>
      </c>
      <c r="U216" s="24"/>
      <c r="V216" s="24">
        <f t="shared" si="1235"/>
        <v>0.14000000000000001</v>
      </c>
      <c r="W216" s="24">
        <v>201.3</v>
      </c>
      <c r="X216" s="24">
        <f>V216*W216</f>
        <v>28.182000000000006</v>
      </c>
      <c r="Y216" s="24">
        <f>X216-Z216</f>
        <v>28.182000000000006</v>
      </c>
      <c r="Z216" s="24"/>
      <c r="AA216" s="24">
        <f t="shared" si="1236"/>
        <v>0.67</v>
      </c>
      <c r="AB216" s="24">
        <f t="shared" si="1237"/>
        <v>130.76880000000003</v>
      </c>
      <c r="AC216" s="24">
        <f t="shared" si="1237"/>
        <v>130.76880000000003</v>
      </c>
      <c r="AD216" s="24">
        <f t="shared" si="1237"/>
        <v>0</v>
      </c>
      <c r="AE216" s="24">
        <f t="shared" si="1238"/>
        <v>0.53</v>
      </c>
      <c r="AF216" s="24">
        <v>201.3</v>
      </c>
      <c r="AG216" s="24">
        <f>AE216*AF216</f>
        <v>106.68900000000001</v>
      </c>
      <c r="AH216" s="24">
        <f>AG216-AI216</f>
        <v>106.68900000000001</v>
      </c>
      <c r="AI216" s="24"/>
      <c r="AJ216" s="24">
        <f t="shared" si="1239"/>
        <v>0.14000000000000001</v>
      </c>
      <c r="AK216" s="24">
        <v>209.35</v>
      </c>
      <c r="AL216" s="24">
        <f>AJ216*AK216</f>
        <v>29.309000000000001</v>
      </c>
      <c r="AM216" s="24">
        <f>AL216-AN216</f>
        <v>29.309000000000001</v>
      </c>
      <c r="AN216" s="24"/>
      <c r="AO216" s="24">
        <f t="shared" si="1240"/>
        <v>0.67</v>
      </c>
      <c r="AP216" s="24">
        <f t="shared" si="1241"/>
        <v>135.99800000000002</v>
      </c>
      <c r="AQ216" s="24">
        <f t="shared" si="1242"/>
        <v>135.99800000000002</v>
      </c>
      <c r="AR216" s="24">
        <f t="shared" si="1243"/>
        <v>0</v>
      </c>
    </row>
    <row r="217" spans="1:44" hidden="1" x14ac:dyDescent="0.25">
      <c r="A217" s="17"/>
      <c r="B217" s="3" t="s">
        <v>25</v>
      </c>
      <c r="C217" s="24">
        <v>3.68</v>
      </c>
      <c r="D217" s="24">
        <v>32.270000000000003</v>
      </c>
      <c r="E217" s="24">
        <f>C217*D217</f>
        <v>118.75360000000002</v>
      </c>
      <c r="F217" s="24">
        <f>E217-G217</f>
        <v>118.75360000000002</v>
      </c>
      <c r="G217" s="24"/>
      <c r="H217" s="24">
        <v>1.84</v>
      </c>
      <c r="I217" s="24">
        <v>33.85</v>
      </c>
      <c r="J217" s="24">
        <f>H217*I217</f>
        <v>62.284000000000006</v>
      </c>
      <c r="K217" s="24">
        <f>J217-L217</f>
        <v>62.284000000000006</v>
      </c>
      <c r="L217" s="24"/>
      <c r="M217" s="24">
        <f t="shared" si="1233"/>
        <v>5.5200000000000005</v>
      </c>
      <c r="N217" s="24">
        <f t="shared" si="1234"/>
        <v>181.03760000000003</v>
      </c>
      <c r="O217" s="24">
        <f t="shared" si="1234"/>
        <v>181.03760000000003</v>
      </c>
      <c r="P217" s="24">
        <f t="shared" si="1234"/>
        <v>0</v>
      </c>
      <c r="Q217" s="24">
        <f t="shared" si="1135"/>
        <v>3.68</v>
      </c>
      <c r="R217" s="24">
        <v>33.85</v>
      </c>
      <c r="S217" s="24">
        <f>Q217*R217</f>
        <v>124.56800000000001</v>
      </c>
      <c r="T217" s="24">
        <f>S217-U217</f>
        <v>124.56800000000001</v>
      </c>
      <c r="U217" s="24"/>
      <c r="V217" s="24">
        <f t="shared" si="1235"/>
        <v>1.84</v>
      </c>
      <c r="W217" s="24">
        <v>35.200000000000003</v>
      </c>
      <c r="X217" s="24">
        <f>V217*W217</f>
        <v>64.768000000000015</v>
      </c>
      <c r="Y217" s="24">
        <f>X217-Z217</f>
        <v>64.768000000000015</v>
      </c>
      <c r="Z217" s="24"/>
      <c r="AA217" s="24">
        <f t="shared" si="1236"/>
        <v>5.5200000000000005</v>
      </c>
      <c r="AB217" s="24">
        <f t="shared" si="1237"/>
        <v>189.33600000000001</v>
      </c>
      <c r="AC217" s="24">
        <f t="shared" si="1237"/>
        <v>189.33600000000001</v>
      </c>
      <c r="AD217" s="24">
        <f t="shared" si="1237"/>
        <v>0</v>
      </c>
      <c r="AE217" s="24">
        <f t="shared" si="1238"/>
        <v>3.68</v>
      </c>
      <c r="AF217" s="24">
        <v>35.200000000000003</v>
      </c>
      <c r="AG217" s="24">
        <f>AE217*AF217</f>
        <v>129.53600000000003</v>
      </c>
      <c r="AH217" s="24">
        <f>AG217-AI217</f>
        <v>129.53600000000003</v>
      </c>
      <c r="AI217" s="24"/>
      <c r="AJ217" s="24">
        <f t="shared" si="1239"/>
        <v>1.84</v>
      </c>
      <c r="AK217" s="24">
        <v>36.61</v>
      </c>
      <c r="AL217" s="24">
        <f>AJ217*AK217</f>
        <v>67.362400000000008</v>
      </c>
      <c r="AM217" s="24">
        <f>AL217-AN217</f>
        <v>67.362400000000008</v>
      </c>
      <c r="AN217" s="24"/>
      <c r="AO217" s="24">
        <f t="shared" si="1240"/>
        <v>5.5200000000000005</v>
      </c>
      <c r="AP217" s="24">
        <f t="shared" si="1241"/>
        <v>196.89840000000004</v>
      </c>
      <c r="AQ217" s="24">
        <f t="shared" si="1242"/>
        <v>196.89840000000004</v>
      </c>
      <c r="AR217" s="24">
        <f t="shared" si="1243"/>
        <v>0</v>
      </c>
    </row>
    <row r="218" spans="1:44" ht="31.5" hidden="1" x14ac:dyDescent="0.25">
      <c r="A218" s="17"/>
      <c r="B218" s="3" t="s">
        <v>156</v>
      </c>
      <c r="C218" s="24">
        <v>3.68</v>
      </c>
      <c r="D218" s="24">
        <v>32.270000000000003</v>
      </c>
      <c r="E218" s="24">
        <f>C218*D218*0.5</f>
        <v>59.37680000000001</v>
      </c>
      <c r="F218" s="24">
        <f>E218</f>
        <v>59.37680000000001</v>
      </c>
      <c r="G218" s="24"/>
      <c r="H218" s="24">
        <v>1.84</v>
      </c>
      <c r="I218" s="24">
        <v>33.85</v>
      </c>
      <c r="J218" s="24">
        <f>H218*I218*0.5</f>
        <v>31.142000000000003</v>
      </c>
      <c r="K218" s="24">
        <f>J218</f>
        <v>31.142000000000003</v>
      </c>
      <c r="L218" s="24"/>
      <c r="M218" s="24">
        <f t="shared" si="1233"/>
        <v>5.5200000000000005</v>
      </c>
      <c r="N218" s="24">
        <f>E218+J218</f>
        <v>90.518800000000013</v>
      </c>
      <c r="O218" s="24">
        <f>N218</f>
        <v>90.518800000000013</v>
      </c>
      <c r="P218" s="24">
        <v>0</v>
      </c>
      <c r="Q218" s="24">
        <f t="shared" si="1135"/>
        <v>3.68</v>
      </c>
      <c r="R218" s="24">
        <v>33.85</v>
      </c>
      <c r="S218" s="24">
        <f>Q218*R218*0.5</f>
        <v>62.284000000000006</v>
      </c>
      <c r="T218" s="24">
        <f>S218</f>
        <v>62.284000000000006</v>
      </c>
      <c r="U218" s="24"/>
      <c r="V218" s="24">
        <f t="shared" si="1235"/>
        <v>1.84</v>
      </c>
      <c r="W218" s="24">
        <v>35.200000000000003</v>
      </c>
      <c r="X218" s="24">
        <f>V218*W218*0.5</f>
        <v>32.384000000000007</v>
      </c>
      <c r="Y218" s="24">
        <f>X218</f>
        <v>32.384000000000007</v>
      </c>
      <c r="Z218" s="24"/>
      <c r="AA218" s="24">
        <f t="shared" si="1236"/>
        <v>5.5200000000000005</v>
      </c>
      <c r="AB218" s="24">
        <f>S218+X218</f>
        <v>94.668000000000006</v>
      </c>
      <c r="AC218" s="24">
        <f>AB218</f>
        <v>94.668000000000006</v>
      </c>
      <c r="AD218" s="24">
        <v>0</v>
      </c>
      <c r="AE218" s="24">
        <f t="shared" si="1238"/>
        <v>3.68</v>
      </c>
      <c r="AF218" s="24">
        <v>35.200000000000003</v>
      </c>
      <c r="AG218" s="24">
        <f>AE218*AF218*0.5</f>
        <v>64.768000000000015</v>
      </c>
      <c r="AH218" s="24">
        <f>AG218</f>
        <v>64.768000000000015</v>
      </c>
      <c r="AI218" s="24"/>
      <c r="AJ218" s="24">
        <f t="shared" si="1239"/>
        <v>1.84</v>
      </c>
      <c r="AK218" s="24">
        <v>36.61</v>
      </c>
      <c r="AL218" s="24">
        <f>AJ218*AK218*0.5</f>
        <v>33.681200000000004</v>
      </c>
      <c r="AM218" s="24">
        <f>AL218</f>
        <v>33.681200000000004</v>
      </c>
      <c r="AN218" s="24"/>
      <c r="AO218" s="24">
        <f t="shared" si="1240"/>
        <v>5.5200000000000005</v>
      </c>
      <c r="AP218" s="24">
        <f>AG218+AL218</f>
        <v>98.449200000000019</v>
      </c>
      <c r="AQ218" s="24">
        <f>AP218</f>
        <v>98.449200000000019</v>
      </c>
      <c r="AR218" s="24">
        <v>0</v>
      </c>
    </row>
    <row r="219" spans="1:44" ht="47.25" hidden="1" x14ac:dyDescent="0.25">
      <c r="A219" s="17"/>
      <c r="B219" s="3" t="s">
        <v>161</v>
      </c>
      <c r="C219" s="24">
        <v>3.68</v>
      </c>
      <c r="D219" s="24">
        <v>32.270000000000003</v>
      </c>
      <c r="E219" s="24">
        <f>C219*D219*2</f>
        <v>237.50720000000004</v>
      </c>
      <c r="F219" s="24">
        <f>E219-G219</f>
        <v>237.50720000000004</v>
      </c>
      <c r="G219" s="24"/>
      <c r="H219" s="24">
        <v>1.84</v>
      </c>
      <c r="I219" s="24">
        <v>33.85</v>
      </c>
      <c r="J219" s="24">
        <f>H219*I219*2</f>
        <v>124.56800000000001</v>
      </c>
      <c r="K219" s="24">
        <f>J219-L219</f>
        <v>124.56800000000001</v>
      </c>
      <c r="L219" s="24"/>
      <c r="M219" s="24">
        <f t="shared" si="1233"/>
        <v>5.5200000000000005</v>
      </c>
      <c r="N219" s="24">
        <f t="shared" ref="N219" si="1244">E219+J219</f>
        <v>362.07520000000005</v>
      </c>
      <c r="O219" s="24">
        <f t="shared" ref="O219" si="1245">F219+K219</f>
        <v>362.07520000000005</v>
      </c>
      <c r="P219" s="24">
        <f t="shared" ref="P219" si="1246">G219+L219</f>
        <v>0</v>
      </c>
      <c r="Q219" s="24">
        <f t="shared" si="1135"/>
        <v>3.68</v>
      </c>
      <c r="R219" s="24">
        <v>33.85</v>
      </c>
      <c r="S219" s="24">
        <f>Q219*R219*2</f>
        <v>249.13600000000002</v>
      </c>
      <c r="T219" s="24">
        <f>S219-U219</f>
        <v>249.13600000000002</v>
      </c>
      <c r="U219" s="24"/>
      <c r="V219" s="24">
        <f t="shared" si="1235"/>
        <v>1.84</v>
      </c>
      <c r="W219" s="24">
        <v>35.200000000000003</v>
      </c>
      <c r="X219" s="24">
        <f>V219*W219*2</f>
        <v>129.53600000000003</v>
      </c>
      <c r="Y219" s="24">
        <f>X219-Z219</f>
        <v>129.53600000000003</v>
      </c>
      <c r="Z219" s="24"/>
      <c r="AA219" s="24">
        <f t="shared" si="1236"/>
        <v>5.5200000000000005</v>
      </c>
      <c r="AB219" s="24">
        <f t="shared" ref="AB219" si="1247">S219+X219</f>
        <v>378.67200000000003</v>
      </c>
      <c r="AC219" s="24">
        <f t="shared" ref="AC219" si="1248">T219+Y219</f>
        <v>378.67200000000003</v>
      </c>
      <c r="AD219" s="24">
        <f t="shared" ref="AD219" si="1249">U219+Z219</f>
        <v>0</v>
      </c>
      <c r="AE219" s="24">
        <f t="shared" si="1238"/>
        <v>3.68</v>
      </c>
      <c r="AF219" s="24">
        <v>35.200000000000003</v>
      </c>
      <c r="AG219" s="24">
        <f>AE219*AF219*2</f>
        <v>259.07200000000006</v>
      </c>
      <c r="AH219" s="24">
        <f>AG219-AI219</f>
        <v>259.07200000000006</v>
      </c>
      <c r="AI219" s="24"/>
      <c r="AJ219" s="24">
        <f t="shared" si="1239"/>
        <v>1.84</v>
      </c>
      <c r="AK219" s="24">
        <v>36.61</v>
      </c>
      <c r="AL219" s="24">
        <f>AJ219*AK219*2</f>
        <v>134.72480000000002</v>
      </c>
      <c r="AM219" s="24">
        <f>AL219-AN219</f>
        <v>134.72480000000002</v>
      </c>
      <c r="AN219" s="24"/>
      <c r="AO219" s="24">
        <f t="shared" si="1240"/>
        <v>5.5200000000000005</v>
      </c>
      <c r="AP219" s="24">
        <f t="shared" ref="AP219" si="1250">AG219+AL219</f>
        <v>393.79680000000008</v>
      </c>
      <c r="AQ219" s="24">
        <f t="shared" ref="AQ219" si="1251">AH219+AM219</f>
        <v>393.79680000000008</v>
      </c>
      <c r="AR219" s="24">
        <f t="shared" ref="AR219" si="1252">AI219+AN219</f>
        <v>0</v>
      </c>
    </row>
    <row r="220" spans="1:44" s="15" customFormat="1" ht="31.5" hidden="1" x14ac:dyDescent="0.25">
      <c r="A220" s="22" t="s">
        <v>108</v>
      </c>
      <c r="B220" s="29" t="s">
        <v>8</v>
      </c>
      <c r="C220" s="8"/>
      <c r="D220" s="8"/>
      <c r="E220" s="8">
        <f t="shared" ref="E220" si="1253">E221+E222+E223+E224</f>
        <v>243.56000000000003</v>
      </c>
      <c r="F220" s="8">
        <f t="shared" ref="F220" si="1254">F221+F222+F223+F224</f>
        <v>243.56000000000003</v>
      </c>
      <c r="G220" s="8">
        <f t="shared" ref="G220" si="1255">G221+G222+G223+G224</f>
        <v>0</v>
      </c>
      <c r="H220" s="8"/>
      <c r="I220" s="8"/>
      <c r="J220" s="8">
        <f t="shared" ref="J220" si="1256">J221+J222+J223+J224</f>
        <v>287.41500000000008</v>
      </c>
      <c r="K220" s="8">
        <f t="shared" ref="K220" si="1257">K221+K222+K223+K224</f>
        <v>287.41500000000008</v>
      </c>
      <c r="L220" s="8">
        <f t="shared" ref="L220" si="1258">L221+L222+L223+L224</f>
        <v>0</v>
      </c>
      <c r="M220" s="8"/>
      <c r="N220" s="8">
        <f t="shared" ref="N220" si="1259">N221+N222+N223+N224</f>
        <v>530.97500000000002</v>
      </c>
      <c r="O220" s="8">
        <f t="shared" ref="O220" si="1260">O221+O222+O223+O224</f>
        <v>530.97500000000002</v>
      </c>
      <c r="P220" s="8">
        <f t="shared" ref="P220" si="1261">P221+P222+P223+P224</f>
        <v>0</v>
      </c>
      <c r="Q220" s="8"/>
      <c r="R220" s="8"/>
      <c r="S220" s="8">
        <f t="shared" ref="S220" si="1262">S221+S222+S223+S224</f>
        <v>255.48000000000002</v>
      </c>
      <c r="T220" s="8">
        <f t="shared" ref="T220" si="1263">T221+T222+T223+T224</f>
        <v>255.48000000000002</v>
      </c>
      <c r="U220" s="8">
        <f t="shared" ref="U220" si="1264">U221+U222+U223+U224</f>
        <v>0</v>
      </c>
      <c r="V220" s="8"/>
      <c r="W220" s="8"/>
      <c r="X220" s="8">
        <f t="shared" ref="X220" si="1265">X221+X222+X223+X224</f>
        <v>298.89000000000004</v>
      </c>
      <c r="Y220" s="8">
        <f t="shared" ref="Y220" si="1266">Y221+Y222+Y223+Y224</f>
        <v>298.89000000000004</v>
      </c>
      <c r="Z220" s="8">
        <f t="shared" ref="Z220" si="1267">Z221+Z222+Z223+Z224</f>
        <v>0</v>
      </c>
      <c r="AA220" s="8"/>
      <c r="AB220" s="8">
        <f t="shared" ref="AB220" si="1268">AB221+AB222+AB223+AB224</f>
        <v>554.37000000000012</v>
      </c>
      <c r="AC220" s="8">
        <f t="shared" ref="AC220" si="1269">AC221+AC222+AC223+AC224</f>
        <v>554.37000000000012</v>
      </c>
      <c r="AD220" s="8">
        <f t="shared" ref="AD220" si="1270">AD221+AD222+AD223+AD224</f>
        <v>0</v>
      </c>
      <c r="AE220" s="8"/>
      <c r="AF220" s="8"/>
      <c r="AG220" s="8">
        <f t="shared" ref="AG220:AI220" si="1271">AG221+AG222+AG223+AG224</f>
        <v>265.68000000000006</v>
      </c>
      <c r="AH220" s="8">
        <f t="shared" si="1271"/>
        <v>265.68000000000006</v>
      </c>
      <c r="AI220" s="8">
        <f t="shared" si="1271"/>
        <v>0</v>
      </c>
      <c r="AJ220" s="8"/>
      <c r="AK220" s="8"/>
      <c r="AL220" s="8">
        <f t="shared" ref="AL220:AN220" si="1272">AL221+AL222+AL223+AL224</f>
        <v>310.851</v>
      </c>
      <c r="AM220" s="8">
        <f t="shared" si="1272"/>
        <v>310.851</v>
      </c>
      <c r="AN220" s="8">
        <f t="shared" si="1272"/>
        <v>0</v>
      </c>
      <c r="AO220" s="8"/>
      <c r="AP220" s="8">
        <f t="shared" ref="AP220:AR220" si="1273">AP221+AP222+AP223+AP224</f>
        <v>576.53100000000006</v>
      </c>
      <c r="AQ220" s="8">
        <f t="shared" si="1273"/>
        <v>576.53100000000006</v>
      </c>
      <c r="AR220" s="8">
        <f t="shared" si="1273"/>
        <v>0</v>
      </c>
    </row>
    <row r="221" spans="1:44" hidden="1" x14ac:dyDescent="0.25">
      <c r="A221" s="17"/>
      <c r="B221" s="3" t="s">
        <v>23</v>
      </c>
      <c r="C221" s="24">
        <v>1.6</v>
      </c>
      <c r="D221" s="24">
        <v>39.28</v>
      </c>
      <c r="E221" s="24">
        <f>C221*D221</f>
        <v>62.848000000000006</v>
      </c>
      <c r="F221" s="24">
        <f>E221-G221</f>
        <v>62.848000000000006</v>
      </c>
      <c r="G221" s="24"/>
      <c r="H221" s="24">
        <v>1.8</v>
      </c>
      <c r="I221" s="24">
        <v>41.2</v>
      </c>
      <c r="J221" s="24">
        <f>H221*I221</f>
        <v>74.160000000000011</v>
      </c>
      <c r="K221" s="24">
        <f>J221-L221</f>
        <v>74.160000000000011</v>
      </c>
      <c r="L221" s="24"/>
      <c r="M221" s="24">
        <f t="shared" ref="M221:M224" si="1274">C221+H221</f>
        <v>3.4000000000000004</v>
      </c>
      <c r="N221" s="24">
        <f t="shared" ref="N221:P222" si="1275">E221+J221</f>
        <v>137.00800000000001</v>
      </c>
      <c r="O221" s="24">
        <f t="shared" si="1275"/>
        <v>137.00800000000001</v>
      </c>
      <c r="P221" s="24">
        <f t="shared" si="1275"/>
        <v>0</v>
      </c>
      <c r="Q221" s="24">
        <f t="shared" si="1135"/>
        <v>1.6</v>
      </c>
      <c r="R221" s="24">
        <v>41.2</v>
      </c>
      <c r="S221" s="24">
        <f>Q221*R221</f>
        <v>65.92</v>
      </c>
      <c r="T221" s="24">
        <f>S221-U221</f>
        <v>65.92</v>
      </c>
      <c r="U221" s="24"/>
      <c r="V221" s="24">
        <f t="shared" ref="V221:V224" si="1276">H221</f>
        <v>1.8</v>
      </c>
      <c r="W221" s="24">
        <v>42.85</v>
      </c>
      <c r="X221" s="24">
        <f>V221*W221</f>
        <v>77.13000000000001</v>
      </c>
      <c r="Y221" s="24">
        <f>X221-Z221</f>
        <v>77.13000000000001</v>
      </c>
      <c r="Z221" s="24"/>
      <c r="AA221" s="24">
        <f t="shared" ref="AA221:AA224" si="1277">Q221+V221</f>
        <v>3.4000000000000004</v>
      </c>
      <c r="AB221" s="24">
        <f t="shared" ref="AB221:AD222" si="1278">S221+X221</f>
        <v>143.05000000000001</v>
      </c>
      <c r="AC221" s="24">
        <f t="shared" si="1278"/>
        <v>143.05000000000001</v>
      </c>
      <c r="AD221" s="24">
        <f t="shared" si="1278"/>
        <v>0</v>
      </c>
      <c r="AE221" s="24">
        <f t="shared" ref="AE221:AE224" si="1279">C221</f>
        <v>1.6</v>
      </c>
      <c r="AF221" s="24">
        <v>42.85</v>
      </c>
      <c r="AG221" s="24">
        <f>AE221*AF221</f>
        <v>68.56</v>
      </c>
      <c r="AH221" s="24">
        <f>AG221-AI221</f>
        <v>68.56</v>
      </c>
      <c r="AI221" s="24"/>
      <c r="AJ221" s="24">
        <f t="shared" ref="AJ221:AJ224" si="1280">H221</f>
        <v>1.8</v>
      </c>
      <c r="AK221" s="24">
        <v>44.56</v>
      </c>
      <c r="AL221" s="24">
        <f>AJ221*AK221</f>
        <v>80.208000000000013</v>
      </c>
      <c r="AM221" s="24">
        <f>AL221-AN221</f>
        <v>80.208000000000013</v>
      </c>
      <c r="AN221" s="24"/>
      <c r="AO221" s="24">
        <f t="shared" ref="AO221:AO224" si="1281">AE221+AJ221</f>
        <v>3.4000000000000004</v>
      </c>
      <c r="AP221" s="24">
        <f t="shared" ref="AP221:AP222" si="1282">AG221+AL221</f>
        <v>148.76800000000003</v>
      </c>
      <c r="AQ221" s="24">
        <f t="shared" ref="AQ221:AQ222" si="1283">AH221+AM221</f>
        <v>148.76800000000003</v>
      </c>
      <c r="AR221" s="24">
        <f t="shared" ref="AR221:AR222" si="1284">AI221+AN221</f>
        <v>0</v>
      </c>
    </row>
    <row r="222" spans="1:44" hidden="1" x14ac:dyDescent="0.25">
      <c r="A222" s="17"/>
      <c r="B222" s="3" t="s">
        <v>25</v>
      </c>
      <c r="C222" s="24">
        <v>1.6</v>
      </c>
      <c r="D222" s="24">
        <v>32.270000000000003</v>
      </c>
      <c r="E222" s="24">
        <f>C222*D222</f>
        <v>51.632000000000005</v>
      </c>
      <c r="F222" s="24">
        <f>E222-G222</f>
        <v>51.632000000000005</v>
      </c>
      <c r="G222" s="24"/>
      <c r="H222" s="24">
        <v>1.8</v>
      </c>
      <c r="I222" s="24">
        <v>33.85</v>
      </c>
      <c r="J222" s="24">
        <f>H222*I222</f>
        <v>60.930000000000007</v>
      </c>
      <c r="K222" s="24">
        <f>J222-L222</f>
        <v>60.930000000000007</v>
      </c>
      <c r="L222" s="24"/>
      <c r="M222" s="24">
        <f t="shared" si="1274"/>
        <v>3.4000000000000004</v>
      </c>
      <c r="N222" s="24">
        <f t="shared" si="1275"/>
        <v>112.56200000000001</v>
      </c>
      <c r="O222" s="24">
        <f t="shared" si="1275"/>
        <v>112.56200000000001</v>
      </c>
      <c r="P222" s="24">
        <f t="shared" si="1275"/>
        <v>0</v>
      </c>
      <c r="Q222" s="24">
        <f t="shared" si="1135"/>
        <v>1.6</v>
      </c>
      <c r="R222" s="24">
        <v>33.85</v>
      </c>
      <c r="S222" s="24">
        <f>Q222*R222</f>
        <v>54.160000000000004</v>
      </c>
      <c r="T222" s="24">
        <f>S222-U222</f>
        <v>54.160000000000004</v>
      </c>
      <c r="U222" s="24"/>
      <c r="V222" s="24">
        <f t="shared" si="1276"/>
        <v>1.8</v>
      </c>
      <c r="W222" s="24">
        <v>35.200000000000003</v>
      </c>
      <c r="X222" s="24">
        <f>V222*W222</f>
        <v>63.360000000000007</v>
      </c>
      <c r="Y222" s="24">
        <f>X222-Z222</f>
        <v>63.360000000000007</v>
      </c>
      <c r="Z222" s="24"/>
      <c r="AA222" s="24">
        <f t="shared" si="1277"/>
        <v>3.4000000000000004</v>
      </c>
      <c r="AB222" s="24">
        <f t="shared" si="1278"/>
        <v>117.52000000000001</v>
      </c>
      <c r="AC222" s="24">
        <f t="shared" si="1278"/>
        <v>117.52000000000001</v>
      </c>
      <c r="AD222" s="24">
        <f t="shared" si="1278"/>
        <v>0</v>
      </c>
      <c r="AE222" s="24">
        <f t="shared" si="1279"/>
        <v>1.6</v>
      </c>
      <c r="AF222" s="24">
        <v>35.200000000000003</v>
      </c>
      <c r="AG222" s="24">
        <f>AE222*AF222</f>
        <v>56.320000000000007</v>
      </c>
      <c r="AH222" s="24">
        <f>AG222-AI222</f>
        <v>56.320000000000007</v>
      </c>
      <c r="AI222" s="24"/>
      <c r="AJ222" s="24">
        <f t="shared" si="1280"/>
        <v>1.8</v>
      </c>
      <c r="AK222" s="24">
        <v>36.61</v>
      </c>
      <c r="AL222" s="24">
        <f>AJ222*AK222</f>
        <v>65.897999999999996</v>
      </c>
      <c r="AM222" s="24">
        <f>AL222-AN222</f>
        <v>65.897999999999996</v>
      </c>
      <c r="AN222" s="24"/>
      <c r="AO222" s="24">
        <f t="shared" si="1281"/>
        <v>3.4000000000000004</v>
      </c>
      <c r="AP222" s="24">
        <f t="shared" si="1282"/>
        <v>122.218</v>
      </c>
      <c r="AQ222" s="24">
        <f t="shared" si="1283"/>
        <v>122.218</v>
      </c>
      <c r="AR222" s="24">
        <f t="shared" si="1284"/>
        <v>0</v>
      </c>
    </row>
    <row r="223" spans="1:44" ht="31.5" hidden="1" x14ac:dyDescent="0.25">
      <c r="A223" s="17"/>
      <c r="B223" s="3" t="s">
        <v>156</v>
      </c>
      <c r="C223" s="24">
        <v>1.6</v>
      </c>
      <c r="D223" s="24">
        <v>32.270000000000003</v>
      </c>
      <c r="E223" s="24">
        <f>C223*D223*0.5</f>
        <v>25.816000000000003</v>
      </c>
      <c r="F223" s="24">
        <f>E223</f>
        <v>25.816000000000003</v>
      </c>
      <c r="G223" s="24"/>
      <c r="H223" s="24">
        <v>1.8</v>
      </c>
      <c r="I223" s="24">
        <v>33.85</v>
      </c>
      <c r="J223" s="24">
        <f>H223*I223*0.5</f>
        <v>30.465000000000003</v>
      </c>
      <c r="K223" s="24">
        <f>J223</f>
        <v>30.465000000000003</v>
      </c>
      <c r="L223" s="24"/>
      <c r="M223" s="24">
        <f t="shared" si="1274"/>
        <v>3.4000000000000004</v>
      </c>
      <c r="N223" s="24">
        <f>E223+J223</f>
        <v>56.281000000000006</v>
      </c>
      <c r="O223" s="24">
        <f>N223</f>
        <v>56.281000000000006</v>
      </c>
      <c r="P223" s="24">
        <v>0</v>
      </c>
      <c r="Q223" s="24">
        <f t="shared" si="1135"/>
        <v>1.6</v>
      </c>
      <c r="R223" s="24">
        <v>33.85</v>
      </c>
      <c r="S223" s="24">
        <f>Q223*R223*0.5</f>
        <v>27.080000000000002</v>
      </c>
      <c r="T223" s="24">
        <f>S223</f>
        <v>27.080000000000002</v>
      </c>
      <c r="U223" s="24"/>
      <c r="V223" s="24">
        <f t="shared" si="1276"/>
        <v>1.8</v>
      </c>
      <c r="W223" s="24">
        <v>35.200000000000003</v>
      </c>
      <c r="X223" s="24">
        <f>V223*W223*0.5</f>
        <v>31.680000000000003</v>
      </c>
      <c r="Y223" s="24">
        <f>X223</f>
        <v>31.680000000000003</v>
      </c>
      <c r="Z223" s="24"/>
      <c r="AA223" s="24">
        <f t="shared" si="1277"/>
        <v>3.4000000000000004</v>
      </c>
      <c r="AB223" s="24">
        <f>S223+X223</f>
        <v>58.760000000000005</v>
      </c>
      <c r="AC223" s="24">
        <f>AB223</f>
        <v>58.760000000000005</v>
      </c>
      <c r="AD223" s="24">
        <v>0</v>
      </c>
      <c r="AE223" s="24">
        <f t="shared" si="1279"/>
        <v>1.6</v>
      </c>
      <c r="AF223" s="24">
        <v>35.200000000000003</v>
      </c>
      <c r="AG223" s="24">
        <f>AE223*AF223*0.5</f>
        <v>28.160000000000004</v>
      </c>
      <c r="AH223" s="24">
        <f>AG223</f>
        <v>28.160000000000004</v>
      </c>
      <c r="AI223" s="24"/>
      <c r="AJ223" s="24">
        <f t="shared" si="1280"/>
        <v>1.8</v>
      </c>
      <c r="AK223" s="24">
        <v>36.61</v>
      </c>
      <c r="AL223" s="24">
        <f>AJ223*AK223*0.5</f>
        <v>32.948999999999998</v>
      </c>
      <c r="AM223" s="24">
        <f>AL223</f>
        <v>32.948999999999998</v>
      </c>
      <c r="AN223" s="24"/>
      <c r="AO223" s="24">
        <f t="shared" si="1281"/>
        <v>3.4000000000000004</v>
      </c>
      <c r="AP223" s="24">
        <f>AG223+AL223</f>
        <v>61.109000000000002</v>
      </c>
      <c r="AQ223" s="24">
        <f>AP223</f>
        <v>61.109000000000002</v>
      </c>
      <c r="AR223" s="24">
        <v>0</v>
      </c>
    </row>
    <row r="224" spans="1:44" ht="47.25" hidden="1" x14ac:dyDescent="0.25">
      <c r="A224" s="17"/>
      <c r="B224" s="3" t="s">
        <v>161</v>
      </c>
      <c r="C224" s="24">
        <v>1.6</v>
      </c>
      <c r="D224" s="24">
        <v>32.270000000000003</v>
      </c>
      <c r="E224" s="24">
        <f>C224*D224*2</f>
        <v>103.26400000000001</v>
      </c>
      <c r="F224" s="24">
        <f>E224-G224</f>
        <v>103.26400000000001</v>
      </c>
      <c r="G224" s="24"/>
      <c r="H224" s="24">
        <v>1.8</v>
      </c>
      <c r="I224" s="24">
        <v>33.85</v>
      </c>
      <c r="J224" s="24">
        <f>H224*I224*2</f>
        <v>121.86000000000001</v>
      </c>
      <c r="K224" s="24">
        <f>J224-L224</f>
        <v>121.86000000000001</v>
      </c>
      <c r="L224" s="24"/>
      <c r="M224" s="24">
        <f t="shared" si="1274"/>
        <v>3.4000000000000004</v>
      </c>
      <c r="N224" s="24">
        <f t="shared" ref="N224" si="1285">E224+J224</f>
        <v>225.12400000000002</v>
      </c>
      <c r="O224" s="24">
        <f t="shared" ref="O224" si="1286">F224+K224</f>
        <v>225.12400000000002</v>
      </c>
      <c r="P224" s="24">
        <f t="shared" ref="P224" si="1287">G224+L224</f>
        <v>0</v>
      </c>
      <c r="Q224" s="24">
        <f t="shared" si="1135"/>
        <v>1.6</v>
      </c>
      <c r="R224" s="24">
        <v>33.85</v>
      </c>
      <c r="S224" s="24">
        <f>Q224*R224*2</f>
        <v>108.32000000000001</v>
      </c>
      <c r="T224" s="24">
        <f>S224-U224</f>
        <v>108.32000000000001</v>
      </c>
      <c r="U224" s="24"/>
      <c r="V224" s="24">
        <f t="shared" si="1276"/>
        <v>1.8</v>
      </c>
      <c r="W224" s="24">
        <v>35.200000000000003</v>
      </c>
      <c r="X224" s="24">
        <f>V224*W224*2</f>
        <v>126.72000000000001</v>
      </c>
      <c r="Y224" s="24">
        <f>X224-Z224</f>
        <v>126.72000000000001</v>
      </c>
      <c r="Z224" s="24"/>
      <c r="AA224" s="24">
        <f t="shared" si="1277"/>
        <v>3.4000000000000004</v>
      </c>
      <c r="AB224" s="24">
        <f t="shared" ref="AB224" si="1288">S224+X224</f>
        <v>235.04000000000002</v>
      </c>
      <c r="AC224" s="24">
        <f t="shared" ref="AC224" si="1289">T224+Y224</f>
        <v>235.04000000000002</v>
      </c>
      <c r="AD224" s="24">
        <f t="shared" ref="AD224" si="1290">U224+Z224</f>
        <v>0</v>
      </c>
      <c r="AE224" s="24">
        <f t="shared" si="1279"/>
        <v>1.6</v>
      </c>
      <c r="AF224" s="24">
        <v>35.200000000000003</v>
      </c>
      <c r="AG224" s="24">
        <f>AE224*AF224*2</f>
        <v>112.64000000000001</v>
      </c>
      <c r="AH224" s="24">
        <f>AG224-AI224</f>
        <v>112.64000000000001</v>
      </c>
      <c r="AI224" s="24"/>
      <c r="AJ224" s="24">
        <f t="shared" si="1280"/>
        <v>1.8</v>
      </c>
      <c r="AK224" s="24">
        <v>36.61</v>
      </c>
      <c r="AL224" s="24">
        <f>AJ224*AK224*2</f>
        <v>131.79599999999999</v>
      </c>
      <c r="AM224" s="24">
        <f>AL224-AN224</f>
        <v>131.79599999999999</v>
      </c>
      <c r="AN224" s="24"/>
      <c r="AO224" s="24">
        <f t="shared" si="1281"/>
        <v>3.4000000000000004</v>
      </c>
      <c r="AP224" s="24">
        <f t="shared" ref="AP224" si="1291">AG224+AL224</f>
        <v>244.43600000000001</v>
      </c>
      <c r="AQ224" s="24">
        <f t="shared" ref="AQ224" si="1292">AH224+AM224</f>
        <v>244.43600000000001</v>
      </c>
      <c r="AR224" s="24">
        <f t="shared" ref="AR224" si="1293">AI224+AN224</f>
        <v>0</v>
      </c>
    </row>
    <row r="225" spans="1:44" s="15" customFormat="1" ht="31.5" hidden="1" x14ac:dyDescent="0.25">
      <c r="A225" s="22" t="s">
        <v>109</v>
      </c>
      <c r="B225" s="29" t="s">
        <v>147</v>
      </c>
      <c r="C225" s="8"/>
      <c r="D225" s="8"/>
      <c r="E225" s="8">
        <f t="shared" ref="E225" si="1294">E226+E227+E228+E229</f>
        <v>188.75900000000001</v>
      </c>
      <c r="F225" s="8">
        <f t="shared" ref="F225" si="1295">F226+F227+F228+F229</f>
        <v>188.75900000000001</v>
      </c>
      <c r="G225" s="8">
        <f t="shared" ref="G225" si="1296">G226+G227+G228+G229</f>
        <v>0</v>
      </c>
      <c r="H225" s="8"/>
      <c r="I225" s="8"/>
      <c r="J225" s="8">
        <f t="shared" ref="J225" si="1297">J226+J227+J228+J229</f>
        <v>201.19050000000004</v>
      </c>
      <c r="K225" s="8">
        <f t="shared" ref="K225" si="1298">K226+K227+K228+K229</f>
        <v>201.19050000000004</v>
      </c>
      <c r="L225" s="8">
        <f t="shared" ref="L225" si="1299">L226+L227+L228+L229</f>
        <v>0</v>
      </c>
      <c r="M225" s="8"/>
      <c r="N225" s="8">
        <f t="shared" ref="N225" si="1300">N226+N227+N228+N229</f>
        <v>389.94950000000006</v>
      </c>
      <c r="O225" s="8">
        <f t="shared" ref="O225" si="1301">O226+O227+O228+O229</f>
        <v>389.94950000000006</v>
      </c>
      <c r="P225" s="8">
        <f t="shared" ref="P225" si="1302">P226+P227+P228+P229</f>
        <v>0</v>
      </c>
      <c r="Q225" s="8"/>
      <c r="R225" s="8"/>
      <c r="S225" s="8">
        <f t="shared" ref="S225" si="1303">S226+S227+S228+S229</f>
        <v>197.99700000000001</v>
      </c>
      <c r="T225" s="8">
        <f t="shared" ref="T225" si="1304">T226+T227+T228+T229</f>
        <v>197.99700000000001</v>
      </c>
      <c r="U225" s="8">
        <f t="shared" ref="U225" si="1305">U226+U227+U228+U229</f>
        <v>0</v>
      </c>
      <c r="V225" s="8"/>
      <c r="W225" s="8"/>
      <c r="X225" s="8">
        <f t="shared" ref="X225" si="1306">X226+X227+X228+X229</f>
        <v>209.22300000000001</v>
      </c>
      <c r="Y225" s="8">
        <f t="shared" ref="Y225" si="1307">Y226+Y227+Y228+Y229</f>
        <v>209.22300000000001</v>
      </c>
      <c r="Z225" s="8">
        <f t="shared" ref="Z225" si="1308">Z226+Z227+Z228+Z229</f>
        <v>0</v>
      </c>
      <c r="AA225" s="8"/>
      <c r="AB225" s="8">
        <f t="shared" ref="AB225" si="1309">AB226+AB227+AB228+AB229</f>
        <v>407.22</v>
      </c>
      <c r="AC225" s="8">
        <f t="shared" ref="AC225" si="1310">AC226+AC227+AC228+AC229</f>
        <v>407.22</v>
      </c>
      <c r="AD225" s="8">
        <f t="shared" ref="AD225" si="1311">AD226+AD227+AD228+AD229</f>
        <v>0</v>
      </c>
      <c r="AE225" s="8"/>
      <c r="AF225" s="8"/>
      <c r="AG225" s="8">
        <f t="shared" ref="AG225:AI225" si="1312">AG226+AG227+AG228+AG229</f>
        <v>205.90200000000002</v>
      </c>
      <c r="AH225" s="8">
        <f t="shared" si="1312"/>
        <v>205.90200000000002</v>
      </c>
      <c r="AI225" s="8">
        <f t="shared" si="1312"/>
        <v>0</v>
      </c>
      <c r="AJ225" s="8"/>
      <c r="AK225" s="8"/>
      <c r="AL225" s="8">
        <f t="shared" ref="AL225:AN225" si="1313">AL226+AL227+AL228+AL229</f>
        <v>217.59570000000002</v>
      </c>
      <c r="AM225" s="8">
        <f t="shared" si="1313"/>
        <v>217.59570000000002</v>
      </c>
      <c r="AN225" s="8">
        <f t="shared" si="1313"/>
        <v>0</v>
      </c>
      <c r="AO225" s="8"/>
      <c r="AP225" s="8">
        <f t="shared" ref="AP225:AR225" si="1314">AP226+AP227+AP228+AP229</f>
        <v>423.49770000000001</v>
      </c>
      <c r="AQ225" s="8">
        <f t="shared" si="1314"/>
        <v>423.49770000000001</v>
      </c>
      <c r="AR225" s="8">
        <f t="shared" si="1314"/>
        <v>0</v>
      </c>
    </row>
    <row r="226" spans="1:44" hidden="1" x14ac:dyDescent="0.25">
      <c r="A226" s="17"/>
      <c r="B226" s="3" t="s">
        <v>23</v>
      </c>
      <c r="C226" s="24">
        <v>1.24</v>
      </c>
      <c r="D226" s="24">
        <v>39.28</v>
      </c>
      <c r="E226" s="24">
        <f>C226*D226</f>
        <v>48.7072</v>
      </c>
      <c r="F226" s="24">
        <f>E226-G226</f>
        <v>48.7072</v>
      </c>
      <c r="G226" s="24"/>
      <c r="H226" s="24">
        <v>1.26</v>
      </c>
      <c r="I226" s="24">
        <v>41.2</v>
      </c>
      <c r="J226" s="24">
        <f>H226*I226</f>
        <v>51.912000000000006</v>
      </c>
      <c r="K226" s="24">
        <f>J226-L226</f>
        <v>51.912000000000006</v>
      </c>
      <c r="L226" s="24"/>
      <c r="M226" s="24">
        <f t="shared" ref="M226:M229" si="1315">C226+H226</f>
        <v>2.5</v>
      </c>
      <c r="N226" s="24">
        <f t="shared" ref="N226:P227" si="1316">E226+J226</f>
        <v>100.61920000000001</v>
      </c>
      <c r="O226" s="24">
        <f t="shared" si="1316"/>
        <v>100.61920000000001</v>
      </c>
      <c r="P226" s="24">
        <f t="shared" si="1316"/>
        <v>0</v>
      </c>
      <c r="Q226" s="24">
        <f t="shared" si="1135"/>
        <v>1.24</v>
      </c>
      <c r="R226" s="24">
        <v>41.2</v>
      </c>
      <c r="S226" s="24">
        <f>Q226*R226</f>
        <v>51.088000000000001</v>
      </c>
      <c r="T226" s="24">
        <f>S226-U226</f>
        <v>51.088000000000001</v>
      </c>
      <c r="U226" s="24"/>
      <c r="V226" s="24">
        <f t="shared" ref="V226:V229" si="1317">H226</f>
        <v>1.26</v>
      </c>
      <c r="W226" s="24">
        <v>42.85</v>
      </c>
      <c r="X226" s="24">
        <f>V226*W226</f>
        <v>53.991</v>
      </c>
      <c r="Y226" s="24">
        <f>X226-Z226</f>
        <v>53.991</v>
      </c>
      <c r="Z226" s="24"/>
      <c r="AA226" s="24">
        <f t="shared" ref="AA226:AA229" si="1318">Q226+V226</f>
        <v>2.5</v>
      </c>
      <c r="AB226" s="24">
        <f t="shared" ref="AB226:AD227" si="1319">S226+X226</f>
        <v>105.07900000000001</v>
      </c>
      <c r="AC226" s="24">
        <f t="shared" si="1319"/>
        <v>105.07900000000001</v>
      </c>
      <c r="AD226" s="24">
        <f t="shared" si="1319"/>
        <v>0</v>
      </c>
      <c r="AE226" s="24">
        <f t="shared" ref="AE226:AE229" si="1320">C226</f>
        <v>1.24</v>
      </c>
      <c r="AF226" s="24">
        <v>42.85</v>
      </c>
      <c r="AG226" s="24">
        <f>AE226*AF226</f>
        <v>53.134</v>
      </c>
      <c r="AH226" s="24">
        <f>AG226-AI226</f>
        <v>53.134</v>
      </c>
      <c r="AI226" s="24"/>
      <c r="AJ226" s="24">
        <f t="shared" ref="AJ226:AJ229" si="1321">H226</f>
        <v>1.26</v>
      </c>
      <c r="AK226" s="24">
        <v>44.56</v>
      </c>
      <c r="AL226" s="24">
        <f>AJ226*AK226</f>
        <v>56.145600000000002</v>
      </c>
      <c r="AM226" s="24">
        <f>AL226-AN226</f>
        <v>56.145600000000002</v>
      </c>
      <c r="AN226" s="24"/>
      <c r="AO226" s="24">
        <f t="shared" ref="AO226:AO229" si="1322">AE226+AJ226</f>
        <v>2.5</v>
      </c>
      <c r="AP226" s="24">
        <f t="shared" ref="AP226:AP227" si="1323">AG226+AL226</f>
        <v>109.2796</v>
      </c>
      <c r="AQ226" s="24">
        <f t="shared" ref="AQ226:AQ227" si="1324">AH226+AM226</f>
        <v>109.2796</v>
      </c>
      <c r="AR226" s="24">
        <f t="shared" ref="AR226:AR227" si="1325">AI226+AN226</f>
        <v>0</v>
      </c>
    </row>
    <row r="227" spans="1:44" hidden="1" x14ac:dyDescent="0.25">
      <c r="A227" s="17"/>
      <c r="B227" s="3" t="s">
        <v>25</v>
      </c>
      <c r="C227" s="24">
        <v>1.24</v>
      </c>
      <c r="D227" s="24">
        <v>32.270000000000003</v>
      </c>
      <c r="E227" s="24">
        <f>C227*D227</f>
        <v>40.014800000000001</v>
      </c>
      <c r="F227" s="24">
        <f>E227-G227</f>
        <v>40.014800000000001</v>
      </c>
      <c r="G227" s="24"/>
      <c r="H227" s="24">
        <v>1.26</v>
      </c>
      <c r="I227" s="24">
        <v>33.85</v>
      </c>
      <c r="J227" s="24">
        <f>H227*I227</f>
        <v>42.651000000000003</v>
      </c>
      <c r="K227" s="24">
        <f>J227-L227</f>
        <v>42.651000000000003</v>
      </c>
      <c r="L227" s="24"/>
      <c r="M227" s="24">
        <f t="shared" si="1315"/>
        <v>2.5</v>
      </c>
      <c r="N227" s="24">
        <f t="shared" si="1316"/>
        <v>82.665800000000004</v>
      </c>
      <c r="O227" s="24">
        <f t="shared" si="1316"/>
        <v>82.665800000000004</v>
      </c>
      <c r="P227" s="24">
        <f t="shared" si="1316"/>
        <v>0</v>
      </c>
      <c r="Q227" s="24">
        <f t="shared" si="1135"/>
        <v>1.24</v>
      </c>
      <c r="R227" s="24">
        <v>33.85</v>
      </c>
      <c r="S227" s="24">
        <f>Q227*R227</f>
        <v>41.974000000000004</v>
      </c>
      <c r="T227" s="24">
        <f>S227-U227</f>
        <v>41.974000000000004</v>
      </c>
      <c r="U227" s="24"/>
      <c r="V227" s="24">
        <f t="shared" si="1317"/>
        <v>1.26</v>
      </c>
      <c r="W227" s="24">
        <v>35.200000000000003</v>
      </c>
      <c r="X227" s="24">
        <f>V227*W227</f>
        <v>44.352000000000004</v>
      </c>
      <c r="Y227" s="24">
        <f>X227-Z227</f>
        <v>44.352000000000004</v>
      </c>
      <c r="Z227" s="24"/>
      <c r="AA227" s="24">
        <f t="shared" si="1318"/>
        <v>2.5</v>
      </c>
      <c r="AB227" s="24">
        <f t="shared" si="1319"/>
        <v>86.326000000000008</v>
      </c>
      <c r="AC227" s="24">
        <f t="shared" si="1319"/>
        <v>86.326000000000008</v>
      </c>
      <c r="AD227" s="24">
        <f t="shared" si="1319"/>
        <v>0</v>
      </c>
      <c r="AE227" s="24">
        <f t="shared" si="1320"/>
        <v>1.24</v>
      </c>
      <c r="AF227" s="24">
        <v>35.200000000000003</v>
      </c>
      <c r="AG227" s="24">
        <f>AE227*AF227</f>
        <v>43.648000000000003</v>
      </c>
      <c r="AH227" s="24">
        <f>AG227-AI227</f>
        <v>43.648000000000003</v>
      </c>
      <c r="AI227" s="24"/>
      <c r="AJ227" s="24">
        <f t="shared" si="1321"/>
        <v>1.26</v>
      </c>
      <c r="AK227" s="24">
        <v>36.61</v>
      </c>
      <c r="AL227" s="24">
        <f>AJ227*AK227</f>
        <v>46.128599999999999</v>
      </c>
      <c r="AM227" s="24">
        <f>AL227-AN227</f>
        <v>46.128599999999999</v>
      </c>
      <c r="AN227" s="24"/>
      <c r="AO227" s="24">
        <f t="shared" si="1322"/>
        <v>2.5</v>
      </c>
      <c r="AP227" s="24">
        <f t="shared" si="1323"/>
        <v>89.776600000000002</v>
      </c>
      <c r="AQ227" s="24">
        <f t="shared" si="1324"/>
        <v>89.776600000000002</v>
      </c>
      <c r="AR227" s="24">
        <f t="shared" si="1325"/>
        <v>0</v>
      </c>
    </row>
    <row r="228" spans="1:44" ht="31.5" hidden="1" x14ac:dyDescent="0.25">
      <c r="A228" s="17"/>
      <c r="B228" s="3" t="s">
        <v>156</v>
      </c>
      <c r="C228" s="24">
        <v>1.24</v>
      </c>
      <c r="D228" s="24">
        <v>32.270000000000003</v>
      </c>
      <c r="E228" s="24">
        <f>C228*D228*0.5</f>
        <v>20.007400000000001</v>
      </c>
      <c r="F228" s="24">
        <f>E228</f>
        <v>20.007400000000001</v>
      </c>
      <c r="G228" s="24"/>
      <c r="H228" s="24">
        <v>1.26</v>
      </c>
      <c r="I228" s="24">
        <v>33.85</v>
      </c>
      <c r="J228" s="24">
        <f>H228*I228*0.5</f>
        <v>21.325500000000002</v>
      </c>
      <c r="K228" s="24">
        <f>J228</f>
        <v>21.325500000000002</v>
      </c>
      <c r="L228" s="24"/>
      <c r="M228" s="24">
        <f t="shared" si="1315"/>
        <v>2.5</v>
      </c>
      <c r="N228" s="24">
        <f>E228+J228</f>
        <v>41.332900000000002</v>
      </c>
      <c r="O228" s="24">
        <f>N228</f>
        <v>41.332900000000002</v>
      </c>
      <c r="P228" s="24">
        <v>0</v>
      </c>
      <c r="Q228" s="24">
        <f t="shared" si="1135"/>
        <v>1.24</v>
      </c>
      <c r="R228" s="24">
        <v>33.85</v>
      </c>
      <c r="S228" s="24">
        <f>Q228*R228*0.5</f>
        <v>20.987000000000002</v>
      </c>
      <c r="T228" s="24">
        <f>S228</f>
        <v>20.987000000000002</v>
      </c>
      <c r="U228" s="24"/>
      <c r="V228" s="24">
        <f t="shared" si="1317"/>
        <v>1.26</v>
      </c>
      <c r="W228" s="24">
        <v>35.200000000000003</v>
      </c>
      <c r="X228" s="24">
        <f>V228*W228*0.5</f>
        <v>22.176000000000002</v>
      </c>
      <c r="Y228" s="24">
        <f>X228</f>
        <v>22.176000000000002</v>
      </c>
      <c r="Z228" s="24"/>
      <c r="AA228" s="24">
        <f t="shared" si="1318"/>
        <v>2.5</v>
      </c>
      <c r="AB228" s="24">
        <f>S228+X228</f>
        <v>43.163000000000004</v>
      </c>
      <c r="AC228" s="24">
        <f>AB228</f>
        <v>43.163000000000004</v>
      </c>
      <c r="AD228" s="24">
        <v>0</v>
      </c>
      <c r="AE228" s="24">
        <f t="shared" si="1320"/>
        <v>1.24</v>
      </c>
      <c r="AF228" s="24">
        <v>35.200000000000003</v>
      </c>
      <c r="AG228" s="24">
        <f>AE228*AF228*0.5</f>
        <v>21.824000000000002</v>
      </c>
      <c r="AH228" s="24">
        <f>AG228</f>
        <v>21.824000000000002</v>
      </c>
      <c r="AI228" s="24"/>
      <c r="AJ228" s="24">
        <f t="shared" si="1321"/>
        <v>1.26</v>
      </c>
      <c r="AK228" s="24">
        <v>36.61</v>
      </c>
      <c r="AL228" s="24">
        <f>AJ228*AK228*0.5</f>
        <v>23.064299999999999</v>
      </c>
      <c r="AM228" s="24">
        <f>AL228</f>
        <v>23.064299999999999</v>
      </c>
      <c r="AN228" s="24"/>
      <c r="AO228" s="24">
        <f t="shared" si="1322"/>
        <v>2.5</v>
      </c>
      <c r="AP228" s="24">
        <f>AG228+AL228</f>
        <v>44.888300000000001</v>
      </c>
      <c r="AQ228" s="24">
        <f>AP228</f>
        <v>44.888300000000001</v>
      </c>
      <c r="AR228" s="24">
        <v>0</v>
      </c>
    </row>
    <row r="229" spans="1:44" ht="47.25" hidden="1" x14ac:dyDescent="0.25">
      <c r="A229" s="17"/>
      <c r="B229" s="3" t="s">
        <v>161</v>
      </c>
      <c r="C229" s="24">
        <v>1.24</v>
      </c>
      <c r="D229" s="24">
        <v>32.270000000000003</v>
      </c>
      <c r="E229" s="24">
        <f>C229*D229*2</f>
        <v>80.029600000000002</v>
      </c>
      <c r="F229" s="24">
        <f>E229-G229</f>
        <v>80.029600000000002</v>
      </c>
      <c r="G229" s="24"/>
      <c r="H229" s="24">
        <v>1.26</v>
      </c>
      <c r="I229" s="24">
        <v>33.85</v>
      </c>
      <c r="J229" s="24">
        <f>H229*I229*2</f>
        <v>85.302000000000007</v>
      </c>
      <c r="K229" s="24">
        <f>J229-L229</f>
        <v>85.302000000000007</v>
      </c>
      <c r="L229" s="24"/>
      <c r="M229" s="24">
        <f t="shared" si="1315"/>
        <v>2.5</v>
      </c>
      <c r="N229" s="24">
        <f t="shared" ref="N229" si="1326">E229+J229</f>
        <v>165.33160000000001</v>
      </c>
      <c r="O229" s="24">
        <f t="shared" ref="O229" si="1327">F229+K229</f>
        <v>165.33160000000001</v>
      </c>
      <c r="P229" s="24">
        <f t="shared" ref="P229" si="1328">G229+L229</f>
        <v>0</v>
      </c>
      <c r="Q229" s="24">
        <f t="shared" si="1135"/>
        <v>1.24</v>
      </c>
      <c r="R229" s="24">
        <v>33.85</v>
      </c>
      <c r="S229" s="24">
        <f>Q229*R229*2</f>
        <v>83.948000000000008</v>
      </c>
      <c r="T229" s="24">
        <f>S229-U229</f>
        <v>83.948000000000008</v>
      </c>
      <c r="U229" s="24"/>
      <c r="V229" s="24">
        <f t="shared" si="1317"/>
        <v>1.26</v>
      </c>
      <c r="W229" s="24">
        <v>35.200000000000003</v>
      </c>
      <c r="X229" s="24">
        <f>V229*W229*2</f>
        <v>88.704000000000008</v>
      </c>
      <c r="Y229" s="24">
        <f>X229-Z229</f>
        <v>88.704000000000008</v>
      </c>
      <c r="Z229" s="24"/>
      <c r="AA229" s="24">
        <f t="shared" si="1318"/>
        <v>2.5</v>
      </c>
      <c r="AB229" s="24">
        <f t="shared" ref="AB229" si="1329">S229+X229</f>
        <v>172.65200000000002</v>
      </c>
      <c r="AC229" s="24">
        <f t="shared" ref="AC229" si="1330">T229+Y229</f>
        <v>172.65200000000002</v>
      </c>
      <c r="AD229" s="24">
        <f t="shared" ref="AD229" si="1331">U229+Z229</f>
        <v>0</v>
      </c>
      <c r="AE229" s="24">
        <f t="shared" si="1320"/>
        <v>1.24</v>
      </c>
      <c r="AF229" s="24">
        <v>35.200000000000003</v>
      </c>
      <c r="AG229" s="24">
        <f>AE229*AF229*2</f>
        <v>87.296000000000006</v>
      </c>
      <c r="AH229" s="24">
        <f>AG229-AI229</f>
        <v>87.296000000000006</v>
      </c>
      <c r="AI229" s="24"/>
      <c r="AJ229" s="24">
        <f t="shared" si="1321"/>
        <v>1.26</v>
      </c>
      <c r="AK229" s="24">
        <v>36.61</v>
      </c>
      <c r="AL229" s="24">
        <f>AJ229*AK229*2</f>
        <v>92.257199999999997</v>
      </c>
      <c r="AM229" s="24">
        <f>AL229-AN229</f>
        <v>92.257199999999997</v>
      </c>
      <c r="AN229" s="24"/>
      <c r="AO229" s="24">
        <f t="shared" si="1322"/>
        <v>2.5</v>
      </c>
      <c r="AP229" s="24">
        <f t="shared" ref="AP229" si="1332">AG229+AL229</f>
        <v>179.5532</v>
      </c>
      <c r="AQ229" s="24">
        <f t="shared" ref="AQ229" si="1333">AH229+AM229</f>
        <v>179.5532</v>
      </c>
      <c r="AR229" s="24">
        <f t="shared" ref="AR229" si="1334">AI229+AN229</f>
        <v>0</v>
      </c>
    </row>
    <row r="230" spans="1:44" s="15" customFormat="1" ht="31.5" hidden="1" x14ac:dyDescent="0.25">
      <c r="A230" s="22" t="s">
        <v>110</v>
      </c>
      <c r="B230" s="29" t="s">
        <v>47</v>
      </c>
      <c r="C230" s="8"/>
      <c r="D230" s="8"/>
      <c r="E230" s="8">
        <f t="shared" ref="E230" si="1335">E231+E232+E233+E234</f>
        <v>243.56000000000003</v>
      </c>
      <c r="F230" s="8">
        <f t="shared" ref="F230" si="1336">F231+F232+F233+F234</f>
        <v>243.56000000000003</v>
      </c>
      <c r="G230" s="8">
        <f t="shared" ref="G230" si="1337">G231+G232+G233+G234</f>
        <v>0</v>
      </c>
      <c r="H230" s="8"/>
      <c r="I230" s="8"/>
      <c r="J230" s="8">
        <f t="shared" ref="J230" si="1338">J231+J232+J233+J234</f>
        <v>191.61</v>
      </c>
      <c r="K230" s="8">
        <f t="shared" ref="K230" si="1339">K231+K232+K233+K234</f>
        <v>191.61</v>
      </c>
      <c r="L230" s="8">
        <f t="shared" ref="L230" si="1340">L231+L232+L233+L234</f>
        <v>0</v>
      </c>
      <c r="M230" s="8"/>
      <c r="N230" s="8">
        <f t="shared" ref="N230" si="1341">N231+N232+N233+N234</f>
        <v>435.17000000000007</v>
      </c>
      <c r="O230" s="8">
        <f t="shared" ref="O230" si="1342">O231+O232+O233+O234</f>
        <v>435.17000000000007</v>
      </c>
      <c r="P230" s="8">
        <f t="shared" ref="P230" si="1343">P231+P232+P233+P234</f>
        <v>0</v>
      </c>
      <c r="Q230" s="8"/>
      <c r="R230" s="8"/>
      <c r="S230" s="8">
        <f t="shared" ref="S230" si="1344">S231+S232+S233+S234</f>
        <v>255.48000000000002</v>
      </c>
      <c r="T230" s="8">
        <f t="shared" ref="T230" si="1345">T231+T232+T233+T234</f>
        <v>255.48000000000002</v>
      </c>
      <c r="U230" s="8">
        <f t="shared" ref="U230" si="1346">U231+U232+U233+U234</f>
        <v>0</v>
      </c>
      <c r="V230" s="8"/>
      <c r="W230" s="8"/>
      <c r="X230" s="8">
        <f t="shared" ref="X230" si="1347">X231+X232+X233+X234</f>
        <v>199.26</v>
      </c>
      <c r="Y230" s="8">
        <f t="shared" ref="Y230" si="1348">Y231+Y232+Y233+Y234</f>
        <v>199.26</v>
      </c>
      <c r="Z230" s="8">
        <f t="shared" ref="Z230" si="1349">Z231+Z232+Z233+Z234</f>
        <v>0</v>
      </c>
      <c r="AA230" s="8"/>
      <c r="AB230" s="8">
        <f t="shared" ref="AB230" si="1350">AB231+AB232+AB233+AB234</f>
        <v>454.74</v>
      </c>
      <c r="AC230" s="8">
        <f t="shared" ref="AC230" si="1351">AC231+AC232+AC233+AC234</f>
        <v>454.74</v>
      </c>
      <c r="AD230" s="8">
        <f t="shared" ref="AD230" si="1352">AD231+AD232+AD233+AD234</f>
        <v>0</v>
      </c>
      <c r="AE230" s="8"/>
      <c r="AF230" s="8"/>
      <c r="AG230" s="8">
        <f t="shared" ref="AG230:AI230" si="1353">AG231+AG232+AG233+AG234</f>
        <v>265.68000000000006</v>
      </c>
      <c r="AH230" s="8">
        <f t="shared" si="1353"/>
        <v>265.68000000000006</v>
      </c>
      <c r="AI230" s="8">
        <f t="shared" si="1353"/>
        <v>0</v>
      </c>
      <c r="AJ230" s="8"/>
      <c r="AK230" s="8"/>
      <c r="AL230" s="8">
        <f t="shared" ref="AL230:AN230" si="1354">AL231+AL232+AL233+AL234</f>
        <v>207.23399999999998</v>
      </c>
      <c r="AM230" s="8">
        <f t="shared" si="1354"/>
        <v>207.23399999999998</v>
      </c>
      <c r="AN230" s="8">
        <f t="shared" si="1354"/>
        <v>0</v>
      </c>
      <c r="AO230" s="8"/>
      <c r="AP230" s="8">
        <f t="shared" ref="AP230:AR230" si="1355">AP231+AP232+AP233+AP234</f>
        <v>472.91400000000004</v>
      </c>
      <c r="AQ230" s="8">
        <f t="shared" si="1355"/>
        <v>472.91400000000004</v>
      </c>
      <c r="AR230" s="8">
        <f t="shared" si="1355"/>
        <v>0</v>
      </c>
    </row>
    <row r="231" spans="1:44" hidden="1" x14ac:dyDescent="0.25">
      <c r="A231" s="17"/>
      <c r="B231" s="3" t="s">
        <v>23</v>
      </c>
      <c r="C231" s="24">
        <v>1.6</v>
      </c>
      <c r="D231" s="24">
        <v>39.28</v>
      </c>
      <c r="E231" s="24">
        <f>C231*D231</f>
        <v>62.848000000000006</v>
      </c>
      <c r="F231" s="24">
        <f>E231-G231</f>
        <v>62.848000000000006</v>
      </c>
      <c r="G231" s="24"/>
      <c r="H231" s="24">
        <v>1.2</v>
      </c>
      <c r="I231" s="24">
        <v>41.2</v>
      </c>
      <c r="J231" s="24">
        <f>H231*I231</f>
        <v>49.440000000000005</v>
      </c>
      <c r="K231" s="24">
        <f>J231-L231</f>
        <v>49.440000000000005</v>
      </c>
      <c r="L231" s="24"/>
      <c r="M231" s="24">
        <f t="shared" ref="M231:M234" si="1356">C231+H231</f>
        <v>2.8</v>
      </c>
      <c r="N231" s="24">
        <f>E231+J231</f>
        <v>112.28800000000001</v>
      </c>
      <c r="O231" s="24">
        <f t="shared" ref="N231:P232" si="1357">F231+K231</f>
        <v>112.28800000000001</v>
      </c>
      <c r="P231" s="24">
        <f t="shared" si="1357"/>
        <v>0</v>
      </c>
      <c r="Q231" s="24">
        <f t="shared" si="1135"/>
        <v>1.6</v>
      </c>
      <c r="R231" s="24">
        <v>41.2</v>
      </c>
      <c r="S231" s="24">
        <f>Q231*R231</f>
        <v>65.92</v>
      </c>
      <c r="T231" s="24">
        <f>S231-U231</f>
        <v>65.92</v>
      </c>
      <c r="U231" s="24"/>
      <c r="V231" s="24">
        <f t="shared" ref="V231:V234" si="1358">H231</f>
        <v>1.2</v>
      </c>
      <c r="W231" s="24">
        <v>42.85</v>
      </c>
      <c r="X231" s="24">
        <f>V231*W231</f>
        <v>51.42</v>
      </c>
      <c r="Y231" s="24">
        <f>X231-Z231</f>
        <v>51.42</v>
      </c>
      <c r="Z231" s="24"/>
      <c r="AA231" s="24">
        <f t="shared" ref="AA231:AA234" si="1359">Q231+V231</f>
        <v>2.8</v>
      </c>
      <c r="AB231" s="24">
        <f t="shared" ref="AB231:AD232" si="1360">S231+X231</f>
        <v>117.34</v>
      </c>
      <c r="AC231" s="24">
        <f t="shared" si="1360"/>
        <v>117.34</v>
      </c>
      <c r="AD231" s="24">
        <f t="shared" si="1360"/>
        <v>0</v>
      </c>
      <c r="AE231" s="24">
        <f t="shared" ref="AE231:AE234" si="1361">C231</f>
        <v>1.6</v>
      </c>
      <c r="AF231" s="24">
        <v>42.85</v>
      </c>
      <c r="AG231" s="24">
        <f>AE231*AF231</f>
        <v>68.56</v>
      </c>
      <c r="AH231" s="24">
        <f>AG231-AI231</f>
        <v>68.56</v>
      </c>
      <c r="AI231" s="24"/>
      <c r="AJ231" s="24">
        <f t="shared" ref="AJ231:AJ234" si="1362">H231</f>
        <v>1.2</v>
      </c>
      <c r="AK231" s="24">
        <v>44.56</v>
      </c>
      <c r="AL231" s="24">
        <f>AJ231*AK231</f>
        <v>53.472000000000001</v>
      </c>
      <c r="AM231" s="24">
        <f>AL231-AN231</f>
        <v>53.472000000000001</v>
      </c>
      <c r="AN231" s="24"/>
      <c r="AO231" s="24">
        <f t="shared" ref="AO231:AO234" si="1363">AE231+AJ231</f>
        <v>2.8</v>
      </c>
      <c r="AP231" s="24">
        <f t="shared" ref="AP231:AP232" si="1364">AG231+AL231</f>
        <v>122.03200000000001</v>
      </c>
      <c r="AQ231" s="24">
        <f t="shared" ref="AQ231:AQ232" si="1365">AH231+AM231</f>
        <v>122.03200000000001</v>
      </c>
      <c r="AR231" s="24">
        <f t="shared" ref="AR231:AR232" si="1366">AI231+AN231</f>
        <v>0</v>
      </c>
    </row>
    <row r="232" spans="1:44" hidden="1" x14ac:dyDescent="0.25">
      <c r="A232" s="17"/>
      <c r="B232" s="3" t="s">
        <v>25</v>
      </c>
      <c r="C232" s="24">
        <v>1.6</v>
      </c>
      <c r="D232" s="24">
        <v>32.270000000000003</v>
      </c>
      <c r="E232" s="24">
        <f>C232*D232</f>
        <v>51.632000000000005</v>
      </c>
      <c r="F232" s="24">
        <f>E232-G232</f>
        <v>51.632000000000005</v>
      </c>
      <c r="G232" s="24"/>
      <c r="H232" s="24">
        <v>1.2</v>
      </c>
      <c r="I232" s="24">
        <v>33.85</v>
      </c>
      <c r="J232" s="24">
        <f>H232*I232</f>
        <v>40.619999999999997</v>
      </c>
      <c r="K232" s="24">
        <f>J232-L232</f>
        <v>40.619999999999997</v>
      </c>
      <c r="L232" s="24"/>
      <c r="M232" s="24">
        <f t="shared" si="1356"/>
        <v>2.8</v>
      </c>
      <c r="N232" s="24">
        <f t="shared" si="1357"/>
        <v>92.25200000000001</v>
      </c>
      <c r="O232" s="24">
        <f t="shared" si="1357"/>
        <v>92.25200000000001</v>
      </c>
      <c r="P232" s="24">
        <f t="shared" si="1357"/>
        <v>0</v>
      </c>
      <c r="Q232" s="24">
        <f t="shared" si="1135"/>
        <v>1.6</v>
      </c>
      <c r="R232" s="24">
        <v>33.85</v>
      </c>
      <c r="S232" s="24">
        <f>Q232*R232</f>
        <v>54.160000000000004</v>
      </c>
      <c r="T232" s="24">
        <f>S232-U232</f>
        <v>54.160000000000004</v>
      </c>
      <c r="U232" s="24"/>
      <c r="V232" s="24">
        <f t="shared" si="1358"/>
        <v>1.2</v>
      </c>
      <c r="W232" s="24">
        <v>35.200000000000003</v>
      </c>
      <c r="X232" s="24">
        <f>V232*W232</f>
        <v>42.24</v>
      </c>
      <c r="Y232" s="24">
        <f>X232-Z232</f>
        <v>42.24</v>
      </c>
      <c r="Z232" s="24"/>
      <c r="AA232" s="24">
        <f t="shared" si="1359"/>
        <v>2.8</v>
      </c>
      <c r="AB232" s="24">
        <f t="shared" si="1360"/>
        <v>96.4</v>
      </c>
      <c r="AC232" s="24">
        <f t="shared" si="1360"/>
        <v>96.4</v>
      </c>
      <c r="AD232" s="24">
        <f t="shared" si="1360"/>
        <v>0</v>
      </c>
      <c r="AE232" s="24">
        <f t="shared" si="1361"/>
        <v>1.6</v>
      </c>
      <c r="AF232" s="24">
        <v>35.200000000000003</v>
      </c>
      <c r="AG232" s="24">
        <f>AE232*AF232</f>
        <v>56.320000000000007</v>
      </c>
      <c r="AH232" s="24">
        <f>AG232-AI232</f>
        <v>56.320000000000007</v>
      </c>
      <c r="AI232" s="24"/>
      <c r="AJ232" s="24">
        <f t="shared" si="1362"/>
        <v>1.2</v>
      </c>
      <c r="AK232" s="24">
        <v>36.61</v>
      </c>
      <c r="AL232" s="24">
        <f>AJ232*AK232</f>
        <v>43.931999999999995</v>
      </c>
      <c r="AM232" s="24">
        <f>AL232-AN232</f>
        <v>43.931999999999995</v>
      </c>
      <c r="AN232" s="24"/>
      <c r="AO232" s="24">
        <f t="shared" si="1363"/>
        <v>2.8</v>
      </c>
      <c r="AP232" s="24">
        <f t="shared" si="1364"/>
        <v>100.25200000000001</v>
      </c>
      <c r="AQ232" s="24">
        <f t="shared" si="1365"/>
        <v>100.25200000000001</v>
      </c>
      <c r="AR232" s="24">
        <f t="shared" si="1366"/>
        <v>0</v>
      </c>
    </row>
    <row r="233" spans="1:44" ht="31.5" hidden="1" x14ac:dyDescent="0.25">
      <c r="A233" s="17"/>
      <c r="B233" s="3" t="s">
        <v>156</v>
      </c>
      <c r="C233" s="24">
        <v>1.6</v>
      </c>
      <c r="D233" s="24">
        <v>32.270000000000003</v>
      </c>
      <c r="E233" s="24">
        <f>C233*D233*0.5</f>
        <v>25.816000000000003</v>
      </c>
      <c r="F233" s="24">
        <f>E233</f>
        <v>25.816000000000003</v>
      </c>
      <c r="G233" s="24"/>
      <c r="H233" s="24">
        <v>1.2</v>
      </c>
      <c r="I233" s="24">
        <v>33.85</v>
      </c>
      <c r="J233" s="24">
        <f>H233*I233*0.5</f>
        <v>20.309999999999999</v>
      </c>
      <c r="K233" s="24">
        <f>J233</f>
        <v>20.309999999999999</v>
      </c>
      <c r="L233" s="24"/>
      <c r="M233" s="24">
        <f t="shared" si="1356"/>
        <v>2.8</v>
      </c>
      <c r="N233" s="24">
        <f>E233+J233</f>
        <v>46.126000000000005</v>
      </c>
      <c r="O233" s="24">
        <f>N233</f>
        <v>46.126000000000005</v>
      </c>
      <c r="P233" s="24">
        <v>0</v>
      </c>
      <c r="Q233" s="24">
        <f t="shared" si="1135"/>
        <v>1.6</v>
      </c>
      <c r="R233" s="24">
        <v>33.85</v>
      </c>
      <c r="S233" s="24">
        <f>Q233*R233*0.5</f>
        <v>27.080000000000002</v>
      </c>
      <c r="T233" s="24">
        <f>S233</f>
        <v>27.080000000000002</v>
      </c>
      <c r="U233" s="24"/>
      <c r="V233" s="24">
        <f t="shared" si="1358"/>
        <v>1.2</v>
      </c>
      <c r="W233" s="24">
        <v>35.200000000000003</v>
      </c>
      <c r="X233" s="24">
        <f>V233*W233*0.5</f>
        <v>21.12</v>
      </c>
      <c r="Y233" s="24">
        <f>X233</f>
        <v>21.12</v>
      </c>
      <c r="Z233" s="24"/>
      <c r="AA233" s="24">
        <f t="shared" si="1359"/>
        <v>2.8</v>
      </c>
      <c r="AB233" s="24">
        <f>S233+X233</f>
        <v>48.2</v>
      </c>
      <c r="AC233" s="24">
        <f>AB233</f>
        <v>48.2</v>
      </c>
      <c r="AD233" s="24">
        <v>0</v>
      </c>
      <c r="AE233" s="24">
        <f t="shared" si="1361"/>
        <v>1.6</v>
      </c>
      <c r="AF233" s="24">
        <v>35.200000000000003</v>
      </c>
      <c r="AG233" s="24">
        <f>AE233*AF233*0.5</f>
        <v>28.160000000000004</v>
      </c>
      <c r="AH233" s="24">
        <f>AG233</f>
        <v>28.160000000000004</v>
      </c>
      <c r="AI233" s="24"/>
      <c r="AJ233" s="24">
        <f t="shared" si="1362"/>
        <v>1.2</v>
      </c>
      <c r="AK233" s="24">
        <v>36.61</v>
      </c>
      <c r="AL233" s="24">
        <f>AJ233*AK233*0.5</f>
        <v>21.965999999999998</v>
      </c>
      <c r="AM233" s="24">
        <f>AL233</f>
        <v>21.965999999999998</v>
      </c>
      <c r="AN233" s="24"/>
      <c r="AO233" s="24">
        <f t="shared" si="1363"/>
        <v>2.8</v>
      </c>
      <c r="AP233" s="24">
        <f>AG233+AL233</f>
        <v>50.126000000000005</v>
      </c>
      <c r="AQ233" s="24">
        <f>AP233</f>
        <v>50.126000000000005</v>
      </c>
      <c r="AR233" s="24">
        <v>0</v>
      </c>
    </row>
    <row r="234" spans="1:44" ht="47.25" hidden="1" x14ac:dyDescent="0.25">
      <c r="A234" s="17"/>
      <c r="B234" s="3" t="s">
        <v>161</v>
      </c>
      <c r="C234" s="24">
        <v>1.6</v>
      </c>
      <c r="D234" s="24">
        <v>32.270000000000003</v>
      </c>
      <c r="E234" s="24">
        <f>C234*D234*2</f>
        <v>103.26400000000001</v>
      </c>
      <c r="F234" s="24">
        <f>E234-G234</f>
        <v>103.26400000000001</v>
      </c>
      <c r="G234" s="24"/>
      <c r="H234" s="24">
        <v>1.2</v>
      </c>
      <c r="I234" s="24">
        <v>33.85</v>
      </c>
      <c r="J234" s="24">
        <f>H234*I234*2</f>
        <v>81.239999999999995</v>
      </c>
      <c r="K234" s="24">
        <f>J234-L234</f>
        <v>81.239999999999995</v>
      </c>
      <c r="L234" s="24"/>
      <c r="M234" s="24">
        <f t="shared" si="1356"/>
        <v>2.8</v>
      </c>
      <c r="N234" s="24">
        <f t="shared" ref="N234" si="1367">E234+J234</f>
        <v>184.50400000000002</v>
      </c>
      <c r="O234" s="24">
        <f t="shared" ref="O234" si="1368">F234+K234</f>
        <v>184.50400000000002</v>
      </c>
      <c r="P234" s="24">
        <f t="shared" ref="P234" si="1369">G234+L234</f>
        <v>0</v>
      </c>
      <c r="Q234" s="24">
        <f t="shared" si="1135"/>
        <v>1.6</v>
      </c>
      <c r="R234" s="24">
        <v>33.85</v>
      </c>
      <c r="S234" s="24">
        <f>Q234*R234*2</f>
        <v>108.32000000000001</v>
      </c>
      <c r="T234" s="24">
        <f>S234-U234</f>
        <v>108.32000000000001</v>
      </c>
      <c r="U234" s="24"/>
      <c r="V234" s="24">
        <f t="shared" si="1358"/>
        <v>1.2</v>
      </c>
      <c r="W234" s="24">
        <v>35.200000000000003</v>
      </c>
      <c r="X234" s="24">
        <f>V234*W234*2</f>
        <v>84.48</v>
      </c>
      <c r="Y234" s="24">
        <f>X234-Z234</f>
        <v>84.48</v>
      </c>
      <c r="Z234" s="24"/>
      <c r="AA234" s="24">
        <f t="shared" si="1359"/>
        <v>2.8</v>
      </c>
      <c r="AB234" s="24">
        <f t="shared" ref="AB234" si="1370">S234+X234</f>
        <v>192.8</v>
      </c>
      <c r="AC234" s="24">
        <f t="shared" ref="AC234" si="1371">T234+Y234</f>
        <v>192.8</v>
      </c>
      <c r="AD234" s="24">
        <f t="shared" ref="AD234" si="1372">U234+Z234</f>
        <v>0</v>
      </c>
      <c r="AE234" s="24">
        <f t="shared" si="1361"/>
        <v>1.6</v>
      </c>
      <c r="AF234" s="24">
        <v>35.200000000000003</v>
      </c>
      <c r="AG234" s="24">
        <f>AE234*AF234*2</f>
        <v>112.64000000000001</v>
      </c>
      <c r="AH234" s="24">
        <f>AG234-AI234</f>
        <v>112.64000000000001</v>
      </c>
      <c r="AI234" s="24"/>
      <c r="AJ234" s="24">
        <f t="shared" si="1362"/>
        <v>1.2</v>
      </c>
      <c r="AK234" s="24">
        <v>36.61</v>
      </c>
      <c r="AL234" s="24">
        <f>AJ234*AK234*2</f>
        <v>87.86399999999999</v>
      </c>
      <c r="AM234" s="24">
        <f>AL234-AN234</f>
        <v>87.86399999999999</v>
      </c>
      <c r="AN234" s="24"/>
      <c r="AO234" s="24">
        <f t="shared" si="1363"/>
        <v>2.8</v>
      </c>
      <c r="AP234" s="24">
        <f t="shared" ref="AP234" si="1373">AG234+AL234</f>
        <v>200.50400000000002</v>
      </c>
      <c r="AQ234" s="24">
        <f t="shared" ref="AQ234" si="1374">AH234+AM234</f>
        <v>200.50400000000002</v>
      </c>
      <c r="AR234" s="24">
        <f t="shared" ref="AR234" si="1375">AI234+AN234</f>
        <v>0</v>
      </c>
    </row>
    <row r="235" spans="1:44" s="15" customFormat="1" ht="31.5" hidden="1" x14ac:dyDescent="0.25">
      <c r="A235" s="22" t="s">
        <v>111</v>
      </c>
      <c r="B235" s="29" t="s">
        <v>148</v>
      </c>
      <c r="C235" s="8"/>
      <c r="D235" s="8"/>
      <c r="E235" s="8">
        <f t="shared" ref="E235" si="1376">E236+E237+E238+E239</f>
        <v>149.18049999999999</v>
      </c>
      <c r="F235" s="8">
        <f t="shared" ref="F235" si="1377">F236+F237+F238+F239</f>
        <v>149.18049999999999</v>
      </c>
      <c r="G235" s="8">
        <f t="shared" ref="G235" si="1378">G236+G237+G238+G239</f>
        <v>0</v>
      </c>
      <c r="H235" s="8"/>
      <c r="I235" s="8"/>
      <c r="J235" s="8">
        <f t="shared" ref="J235" si="1379">J236+J237+J238+J239</f>
        <v>167.65875000000003</v>
      </c>
      <c r="K235" s="8">
        <f t="shared" ref="K235" si="1380">K236+K237+K238+K239</f>
        <v>167.65875000000003</v>
      </c>
      <c r="L235" s="8">
        <f t="shared" ref="L235" si="1381">L236+L237+L238+L239</f>
        <v>0</v>
      </c>
      <c r="M235" s="8"/>
      <c r="N235" s="8">
        <f t="shared" ref="N235" si="1382">N236+N237+N238+N239</f>
        <v>316.83924999999999</v>
      </c>
      <c r="O235" s="8">
        <f t="shared" ref="O235" si="1383">O236+O237+O238+O239</f>
        <v>316.83924999999999</v>
      </c>
      <c r="P235" s="8">
        <f t="shared" ref="P235" si="1384">P236+P237+P238+P239</f>
        <v>0</v>
      </c>
      <c r="Q235" s="8"/>
      <c r="R235" s="8"/>
      <c r="S235" s="8">
        <f t="shared" ref="S235" si="1385">S236+S237+S238+S239</f>
        <v>156.48150000000001</v>
      </c>
      <c r="T235" s="8">
        <f t="shared" ref="T235" si="1386">T236+T237+T238+T239</f>
        <v>156.48150000000001</v>
      </c>
      <c r="U235" s="8">
        <f t="shared" ref="U235" si="1387">U236+U237+U238+U239</f>
        <v>0</v>
      </c>
      <c r="V235" s="8"/>
      <c r="W235" s="8"/>
      <c r="X235" s="8">
        <f t="shared" ref="X235" si="1388">X236+X237+X238+X239</f>
        <v>174.35250000000002</v>
      </c>
      <c r="Y235" s="8">
        <f t="shared" ref="Y235" si="1389">Y236+Y237+Y238+Y239</f>
        <v>174.35250000000002</v>
      </c>
      <c r="Z235" s="8">
        <f t="shared" ref="Z235" si="1390">Z236+Z237+Z238+Z239</f>
        <v>0</v>
      </c>
      <c r="AA235" s="8"/>
      <c r="AB235" s="8">
        <f t="shared" ref="AB235" si="1391">AB236+AB237+AB238+AB239</f>
        <v>330.83400000000006</v>
      </c>
      <c r="AC235" s="8">
        <f t="shared" ref="AC235" si="1392">AC236+AC237+AC238+AC239</f>
        <v>330.83400000000006</v>
      </c>
      <c r="AD235" s="8">
        <f t="shared" ref="AD235" si="1393">AD236+AD237+AD238+AD239</f>
        <v>0</v>
      </c>
      <c r="AE235" s="8"/>
      <c r="AF235" s="8"/>
      <c r="AG235" s="8">
        <f t="shared" ref="AG235:AI235" si="1394">AG236+AG237+AG238+AG239</f>
        <v>162.72900000000001</v>
      </c>
      <c r="AH235" s="8">
        <f t="shared" si="1394"/>
        <v>162.72900000000001</v>
      </c>
      <c r="AI235" s="8">
        <f t="shared" si="1394"/>
        <v>0</v>
      </c>
      <c r="AJ235" s="8"/>
      <c r="AK235" s="8"/>
      <c r="AL235" s="8">
        <f t="shared" ref="AL235:AN235" si="1395">AL236+AL237+AL238+AL239</f>
        <v>181.32974999999999</v>
      </c>
      <c r="AM235" s="8">
        <f t="shared" si="1395"/>
        <v>181.32974999999999</v>
      </c>
      <c r="AN235" s="8">
        <f t="shared" si="1395"/>
        <v>0</v>
      </c>
      <c r="AO235" s="8"/>
      <c r="AP235" s="8">
        <f t="shared" ref="AP235:AR235" si="1396">AP236+AP237+AP238+AP239</f>
        <v>344.05874999999997</v>
      </c>
      <c r="AQ235" s="8">
        <f t="shared" si="1396"/>
        <v>344.05874999999997</v>
      </c>
      <c r="AR235" s="8">
        <f t="shared" si="1396"/>
        <v>0</v>
      </c>
    </row>
    <row r="236" spans="1:44" hidden="1" x14ac:dyDescent="0.25">
      <c r="A236" s="17"/>
      <c r="B236" s="3" t="s">
        <v>23</v>
      </c>
      <c r="C236" s="24">
        <v>0.98</v>
      </c>
      <c r="D236" s="24">
        <v>39.28</v>
      </c>
      <c r="E236" s="24">
        <f>C236*D236</f>
        <v>38.494399999999999</v>
      </c>
      <c r="F236" s="24">
        <f>E236-G236</f>
        <v>38.494399999999999</v>
      </c>
      <c r="G236" s="24"/>
      <c r="H236" s="24">
        <v>1.05</v>
      </c>
      <c r="I236" s="24">
        <v>41.2</v>
      </c>
      <c r="J236" s="24">
        <f>H236*I236</f>
        <v>43.260000000000005</v>
      </c>
      <c r="K236" s="24">
        <f>J236-L236</f>
        <v>43.260000000000005</v>
      </c>
      <c r="L236" s="24"/>
      <c r="M236" s="24">
        <f t="shared" ref="M236:M239" si="1397">C236+H236</f>
        <v>2.0300000000000002</v>
      </c>
      <c r="N236" s="24">
        <f t="shared" ref="N236:P237" si="1398">E236+J236</f>
        <v>81.754400000000004</v>
      </c>
      <c r="O236" s="24">
        <f t="shared" si="1398"/>
        <v>81.754400000000004</v>
      </c>
      <c r="P236" s="24">
        <f t="shared" si="1398"/>
        <v>0</v>
      </c>
      <c r="Q236" s="24">
        <f t="shared" si="1135"/>
        <v>0.98</v>
      </c>
      <c r="R236" s="24">
        <v>41.2</v>
      </c>
      <c r="S236" s="24">
        <f>Q236*R236</f>
        <v>40.376000000000005</v>
      </c>
      <c r="T236" s="24">
        <f>S236-U236</f>
        <v>40.376000000000005</v>
      </c>
      <c r="U236" s="24"/>
      <c r="V236" s="24">
        <f t="shared" ref="V236:V239" si="1399">H236</f>
        <v>1.05</v>
      </c>
      <c r="W236" s="24">
        <v>42.85</v>
      </c>
      <c r="X236" s="24">
        <f>V236*W236</f>
        <v>44.992500000000007</v>
      </c>
      <c r="Y236" s="24">
        <f>X236-Z236</f>
        <v>44.992500000000007</v>
      </c>
      <c r="Z236" s="24"/>
      <c r="AA236" s="24">
        <f t="shared" ref="AA236:AA239" si="1400">Q236+V236</f>
        <v>2.0300000000000002</v>
      </c>
      <c r="AB236" s="24">
        <f t="shared" ref="AB236:AD237" si="1401">S236+X236</f>
        <v>85.368500000000012</v>
      </c>
      <c r="AC236" s="24">
        <f t="shared" si="1401"/>
        <v>85.368500000000012</v>
      </c>
      <c r="AD236" s="24">
        <f t="shared" si="1401"/>
        <v>0</v>
      </c>
      <c r="AE236" s="24">
        <f t="shared" ref="AE236:AE239" si="1402">C236</f>
        <v>0.98</v>
      </c>
      <c r="AF236" s="24">
        <v>42.85</v>
      </c>
      <c r="AG236" s="24">
        <f>AE236*AF236</f>
        <v>41.993000000000002</v>
      </c>
      <c r="AH236" s="24">
        <f>AG236-AI236</f>
        <v>41.993000000000002</v>
      </c>
      <c r="AI236" s="24"/>
      <c r="AJ236" s="24">
        <f t="shared" ref="AJ236:AJ239" si="1403">H236</f>
        <v>1.05</v>
      </c>
      <c r="AK236" s="24">
        <v>44.56</v>
      </c>
      <c r="AL236" s="24">
        <f>AJ236*AK236</f>
        <v>46.788000000000004</v>
      </c>
      <c r="AM236" s="24">
        <f>AL236-AN236</f>
        <v>46.788000000000004</v>
      </c>
      <c r="AN236" s="24"/>
      <c r="AO236" s="24">
        <f t="shared" ref="AO236:AO239" si="1404">AE236+AJ236</f>
        <v>2.0300000000000002</v>
      </c>
      <c r="AP236" s="24">
        <f t="shared" ref="AP236:AP237" si="1405">AG236+AL236</f>
        <v>88.781000000000006</v>
      </c>
      <c r="AQ236" s="24">
        <f t="shared" ref="AQ236:AQ237" si="1406">AH236+AM236</f>
        <v>88.781000000000006</v>
      </c>
      <c r="AR236" s="24">
        <f t="shared" ref="AR236:AR237" si="1407">AI236+AN236</f>
        <v>0</v>
      </c>
    </row>
    <row r="237" spans="1:44" hidden="1" x14ac:dyDescent="0.25">
      <c r="A237" s="17"/>
      <c r="B237" s="3" t="s">
        <v>25</v>
      </c>
      <c r="C237" s="24">
        <v>0.98</v>
      </c>
      <c r="D237" s="24">
        <v>32.270000000000003</v>
      </c>
      <c r="E237" s="24">
        <f>C237*D237</f>
        <v>31.624600000000001</v>
      </c>
      <c r="F237" s="24">
        <f>E237-G237</f>
        <v>31.624600000000001</v>
      </c>
      <c r="G237" s="24"/>
      <c r="H237" s="24">
        <v>1.05</v>
      </c>
      <c r="I237" s="24">
        <v>33.85</v>
      </c>
      <c r="J237" s="24">
        <f>H237*I237</f>
        <v>35.542500000000004</v>
      </c>
      <c r="K237" s="24">
        <f>J237-L237</f>
        <v>35.542500000000004</v>
      </c>
      <c r="L237" s="24"/>
      <c r="M237" s="24">
        <f t="shared" si="1397"/>
        <v>2.0300000000000002</v>
      </c>
      <c r="N237" s="24">
        <f t="shared" si="1398"/>
        <v>67.167100000000005</v>
      </c>
      <c r="O237" s="24">
        <f t="shared" si="1398"/>
        <v>67.167100000000005</v>
      </c>
      <c r="P237" s="24">
        <f t="shared" si="1398"/>
        <v>0</v>
      </c>
      <c r="Q237" s="24">
        <f t="shared" si="1135"/>
        <v>0.98</v>
      </c>
      <c r="R237" s="24">
        <v>33.85</v>
      </c>
      <c r="S237" s="24">
        <f>Q237*R237</f>
        <v>33.173000000000002</v>
      </c>
      <c r="T237" s="24">
        <f>S237-U237</f>
        <v>33.173000000000002</v>
      </c>
      <c r="U237" s="24"/>
      <c r="V237" s="24">
        <f t="shared" si="1399"/>
        <v>1.05</v>
      </c>
      <c r="W237" s="24">
        <v>35.200000000000003</v>
      </c>
      <c r="X237" s="24">
        <f>V237*W237</f>
        <v>36.960000000000008</v>
      </c>
      <c r="Y237" s="24">
        <f>X237-Z237</f>
        <v>36.960000000000008</v>
      </c>
      <c r="Z237" s="24"/>
      <c r="AA237" s="24">
        <f t="shared" si="1400"/>
        <v>2.0300000000000002</v>
      </c>
      <c r="AB237" s="24">
        <f t="shared" si="1401"/>
        <v>70.13300000000001</v>
      </c>
      <c r="AC237" s="24">
        <f t="shared" si="1401"/>
        <v>70.13300000000001</v>
      </c>
      <c r="AD237" s="24">
        <f t="shared" si="1401"/>
        <v>0</v>
      </c>
      <c r="AE237" s="24">
        <f t="shared" si="1402"/>
        <v>0.98</v>
      </c>
      <c r="AF237" s="24">
        <v>35.200000000000003</v>
      </c>
      <c r="AG237" s="24">
        <f>AE237*AF237</f>
        <v>34.496000000000002</v>
      </c>
      <c r="AH237" s="24">
        <f>AG237-AI237</f>
        <v>34.496000000000002</v>
      </c>
      <c r="AI237" s="24"/>
      <c r="AJ237" s="24">
        <f t="shared" si="1403"/>
        <v>1.05</v>
      </c>
      <c r="AK237" s="24">
        <v>36.61</v>
      </c>
      <c r="AL237" s="24">
        <f>AJ237*AK237</f>
        <v>38.4405</v>
      </c>
      <c r="AM237" s="24">
        <f>AL237-AN237</f>
        <v>38.4405</v>
      </c>
      <c r="AN237" s="24"/>
      <c r="AO237" s="24">
        <f t="shared" si="1404"/>
        <v>2.0300000000000002</v>
      </c>
      <c r="AP237" s="24">
        <f t="shared" si="1405"/>
        <v>72.936499999999995</v>
      </c>
      <c r="AQ237" s="24">
        <f t="shared" si="1406"/>
        <v>72.936499999999995</v>
      </c>
      <c r="AR237" s="24">
        <f t="shared" si="1407"/>
        <v>0</v>
      </c>
    </row>
    <row r="238" spans="1:44" ht="31.5" hidden="1" x14ac:dyDescent="0.25">
      <c r="A238" s="17"/>
      <c r="B238" s="3" t="s">
        <v>156</v>
      </c>
      <c r="C238" s="24">
        <v>0.98</v>
      </c>
      <c r="D238" s="24">
        <v>32.270000000000003</v>
      </c>
      <c r="E238" s="24">
        <f>C238*D238*0.5</f>
        <v>15.8123</v>
      </c>
      <c r="F238" s="24">
        <f>E238</f>
        <v>15.8123</v>
      </c>
      <c r="G238" s="24"/>
      <c r="H238" s="24">
        <v>1.05</v>
      </c>
      <c r="I238" s="24">
        <v>33.85</v>
      </c>
      <c r="J238" s="24">
        <f>H238*I238*0.5</f>
        <v>17.771250000000002</v>
      </c>
      <c r="K238" s="24">
        <f>J238</f>
        <v>17.771250000000002</v>
      </c>
      <c r="L238" s="24"/>
      <c r="M238" s="24">
        <f t="shared" si="1397"/>
        <v>2.0300000000000002</v>
      </c>
      <c r="N238" s="24">
        <f>E238+J238</f>
        <v>33.583550000000002</v>
      </c>
      <c r="O238" s="24">
        <f>N238</f>
        <v>33.583550000000002</v>
      </c>
      <c r="P238" s="24">
        <v>0</v>
      </c>
      <c r="Q238" s="24">
        <f t="shared" si="1135"/>
        <v>0.98</v>
      </c>
      <c r="R238" s="24">
        <v>33.85</v>
      </c>
      <c r="S238" s="24">
        <f>Q238*R238*0.5</f>
        <v>16.586500000000001</v>
      </c>
      <c r="T238" s="24">
        <f>S238</f>
        <v>16.586500000000001</v>
      </c>
      <c r="U238" s="24"/>
      <c r="V238" s="24">
        <f t="shared" si="1399"/>
        <v>1.05</v>
      </c>
      <c r="W238" s="24">
        <v>35.200000000000003</v>
      </c>
      <c r="X238" s="24">
        <f>V238*W238*0.5</f>
        <v>18.480000000000004</v>
      </c>
      <c r="Y238" s="24">
        <f>X238</f>
        <v>18.480000000000004</v>
      </c>
      <c r="Z238" s="24"/>
      <c r="AA238" s="24">
        <f t="shared" si="1400"/>
        <v>2.0300000000000002</v>
      </c>
      <c r="AB238" s="24">
        <f>S238+X238</f>
        <v>35.066500000000005</v>
      </c>
      <c r="AC238" s="24">
        <f>AB238</f>
        <v>35.066500000000005</v>
      </c>
      <c r="AD238" s="24">
        <v>0</v>
      </c>
      <c r="AE238" s="24">
        <f t="shared" si="1402"/>
        <v>0.98</v>
      </c>
      <c r="AF238" s="24">
        <v>35.200000000000003</v>
      </c>
      <c r="AG238" s="24">
        <f>AE238*AF238*0.5</f>
        <v>17.248000000000001</v>
      </c>
      <c r="AH238" s="24">
        <f>AG238</f>
        <v>17.248000000000001</v>
      </c>
      <c r="AI238" s="24"/>
      <c r="AJ238" s="24">
        <f t="shared" si="1403"/>
        <v>1.05</v>
      </c>
      <c r="AK238" s="24">
        <v>36.61</v>
      </c>
      <c r="AL238" s="24">
        <f>AJ238*AK238*0.5</f>
        <v>19.22025</v>
      </c>
      <c r="AM238" s="24">
        <f>AL238</f>
        <v>19.22025</v>
      </c>
      <c r="AN238" s="24"/>
      <c r="AO238" s="24">
        <f t="shared" si="1404"/>
        <v>2.0300000000000002</v>
      </c>
      <c r="AP238" s="24">
        <f>AG238+AL238</f>
        <v>36.468249999999998</v>
      </c>
      <c r="AQ238" s="24">
        <f>AP238</f>
        <v>36.468249999999998</v>
      </c>
      <c r="AR238" s="24">
        <v>0</v>
      </c>
    </row>
    <row r="239" spans="1:44" ht="47.25" hidden="1" x14ac:dyDescent="0.25">
      <c r="A239" s="17"/>
      <c r="B239" s="3" t="s">
        <v>161</v>
      </c>
      <c r="C239" s="24">
        <v>0.98</v>
      </c>
      <c r="D239" s="24">
        <v>32.270000000000003</v>
      </c>
      <c r="E239" s="24">
        <f>C239*D239*2</f>
        <v>63.249200000000002</v>
      </c>
      <c r="F239" s="24">
        <f>E239-G239</f>
        <v>63.249200000000002</v>
      </c>
      <c r="G239" s="24"/>
      <c r="H239" s="24">
        <v>1.05</v>
      </c>
      <c r="I239" s="24">
        <v>33.85</v>
      </c>
      <c r="J239" s="24">
        <f>H239*I239*2</f>
        <v>71.085000000000008</v>
      </c>
      <c r="K239" s="24">
        <f>J239-L239</f>
        <v>71.085000000000008</v>
      </c>
      <c r="L239" s="24"/>
      <c r="M239" s="24">
        <f t="shared" si="1397"/>
        <v>2.0300000000000002</v>
      </c>
      <c r="N239" s="24">
        <f t="shared" ref="N239" si="1408">E239+J239</f>
        <v>134.33420000000001</v>
      </c>
      <c r="O239" s="24">
        <f t="shared" ref="O239" si="1409">F239+K239</f>
        <v>134.33420000000001</v>
      </c>
      <c r="P239" s="24">
        <f t="shared" ref="P239" si="1410">G239+L239</f>
        <v>0</v>
      </c>
      <c r="Q239" s="24">
        <f t="shared" si="1135"/>
        <v>0.98</v>
      </c>
      <c r="R239" s="24">
        <v>33.85</v>
      </c>
      <c r="S239" s="24">
        <f>Q239*R239*2</f>
        <v>66.346000000000004</v>
      </c>
      <c r="T239" s="24">
        <f>S239-U239</f>
        <v>66.346000000000004</v>
      </c>
      <c r="U239" s="24"/>
      <c r="V239" s="24">
        <f t="shared" si="1399"/>
        <v>1.05</v>
      </c>
      <c r="W239" s="24">
        <v>35.200000000000003</v>
      </c>
      <c r="X239" s="24">
        <f>V239*W239*2</f>
        <v>73.920000000000016</v>
      </c>
      <c r="Y239" s="24">
        <f>X239-Z239</f>
        <v>73.920000000000016</v>
      </c>
      <c r="Z239" s="24"/>
      <c r="AA239" s="24">
        <f t="shared" si="1400"/>
        <v>2.0300000000000002</v>
      </c>
      <c r="AB239" s="24">
        <f t="shared" ref="AB239" si="1411">S239+X239</f>
        <v>140.26600000000002</v>
      </c>
      <c r="AC239" s="24">
        <f t="shared" ref="AC239" si="1412">T239+Y239</f>
        <v>140.26600000000002</v>
      </c>
      <c r="AD239" s="24">
        <f t="shared" ref="AD239" si="1413">U239+Z239</f>
        <v>0</v>
      </c>
      <c r="AE239" s="24">
        <f t="shared" si="1402"/>
        <v>0.98</v>
      </c>
      <c r="AF239" s="24">
        <v>35.200000000000003</v>
      </c>
      <c r="AG239" s="24">
        <f>AE239*AF239*2</f>
        <v>68.992000000000004</v>
      </c>
      <c r="AH239" s="24">
        <f>AG239-AI239</f>
        <v>68.992000000000004</v>
      </c>
      <c r="AI239" s="24"/>
      <c r="AJ239" s="24">
        <f t="shared" si="1403"/>
        <v>1.05</v>
      </c>
      <c r="AK239" s="24">
        <v>36.61</v>
      </c>
      <c r="AL239" s="24">
        <f>AJ239*AK239*2</f>
        <v>76.881</v>
      </c>
      <c r="AM239" s="24">
        <f>AL239-AN239</f>
        <v>76.881</v>
      </c>
      <c r="AN239" s="24"/>
      <c r="AO239" s="24">
        <f t="shared" si="1404"/>
        <v>2.0300000000000002</v>
      </c>
      <c r="AP239" s="24">
        <f t="shared" ref="AP239" si="1414">AG239+AL239</f>
        <v>145.87299999999999</v>
      </c>
      <c r="AQ239" s="24">
        <f t="shared" ref="AQ239" si="1415">AH239+AM239</f>
        <v>145.87299999999999</v>
      </c>
      <c r="AR239" s="24">
        <f t="shared" ref="AR239" si="1416">AI239+AN239</f>
        <v>0</v>
      </c>
    </row>
    <row r="240" spans="1:44" s="15" customFormat="1" ht="31.5" hidden="1" x14ac:dyDescent="0.25">
      <c r="A240" s="22" t="s">
        <v>112</v>
      </c>
      <c r="B240" s="29" t="s">
        <v>52</v>
      </c>
      <c r="C240" s="8"/>
      <c r="D240" s="8"/>
      <c r="E240" s="8">
        <f t="shared" ref="E240" si="1417">E241+E242+E243+E244</f>
        <v>121.78000000000002</v>
      </c>
      <c r="F240" s="8">
        <f t="shared" ref="F240" si="1418">F241+F242+F243+F244</f>
        <v>121.78000000000002</v>
      </c>
      <c r="G240" s="8">
        <f t="shared" ref="G240" si="1419">G241+G242+G243+G244</f>
        <v>0</v>
      </c>
      <c r="H240" s="8"/>
      <c r="I240" s="8"/>
      <c r="J240" s="8">
        <f t="shared" ref="J240" si="1420">J241+J242+J243+J244</f>
        <v>127.74000000000001</v>
      </c>
      <c r="K240" s="8">
        <f t="shared" ref="K240" si="1421">K241+K242+K243+K244</f>
        <v>127.74000000000001</v>
      </c>
      <c r="L240" s="8">
        <f t="shared" ref="L240" si="1422">L241+L242+L243+L244</f>
        <v>0</v>
      </c>
      <c r="M240" s="8"/>
      <c r="N240" s="8">
        <f t="shared" ref="N240" si="1423">N241+N242+N243+N244</f>
        <v>249.52</v>
      </c>
      <c r="O240" s="8">
        <f t="shared" ref="O240" si="1424">O241+O242+O243+O244</f>
        <v>249.52</v>
      </c>
      <c r="P240" s="8">
        <f t="shared" ref="P240" si="1425">P241+P242+P243+P244</f>
        <v>0</v>
      </c>
      <c r="Q240" s="8"/>
      <c r="R240" s="8"/>
      <c r="S240" s="8">
        <f t="shared" ref="S240" si="1426">S241+S242+S243+S244</f>
        <v>127.74000000000001</v>
      </c>
      <c r="T240" s="8">
        <f t="shared" ref="T240" si="1427">T241+T242+T243+T244</f>
        <v>127.74000000000001</v>
      </c>
      <c r="U240" s="8">
        <f t="shared" ref="U240" si="1428">U241+U242+U243+U244</f>
        <v>0</v>
      </c>
      <c r="V240" s="8"/>
      <c r="W240" s="8"/>
      <c r="X240" s="8">
        <f t="shared" ref="X240" si="1429">X241+X242+X243+X244</f>
        <v>132.84000000000003</v>
      </c>
      <c r="Y240" s="8">
        <f t="shared" ref="Y240" si="1430">Y241+Y242+Y243+Y244</f>
        <v>132.84000000000003</v>
      </c>
      <c r="Z240" s="8">
        <f t="shared" ref="Z240" si="1431">Z241+Z242+Z243+Z244</f>
        <v>0</v>
      </c>
      <c r="AA240" s="8"/>
      <c r="AB240" s="8">
        <f t="shared" ref="AB240" si="1432">AB241+AB242+AB243+AB244</f>
        <v>260.58000000000004</v>
      </c>
      <c r="AC240" s="8">
        <f t="shared" ref="AC240" si="1433">AC241+AC242+AC243+AC244</f>
        <v>260.58000000000004</v>
      </c>
      <c r="AD240" s="8">
        <f t="shared" ref="AD240" si="1434">AD241+AD242+AD243+AD244</f>
        <v>0</v>
      </c>
      <c r="AE240" s="8"/>
      <c r="AF240" s="8"/>
      <c r="AG240" s="8">
        <f t="shared" ref="AG240:AI240" si="1435">AG241+AG242+AG243+AG244</f>
        <v>132.84000000000003</v>
      </c>
      <c r="AH240" s="8">
        <f t="shared" si="1435"/>
        <v>132.84000000000003</v>
      </c>
      <c r="AI240" s="8">
        <f t="shared" si="1435"/>
        <v>0</v>
      </c>
      <c r="AJ240" s="8"/>
      <c r="AK240" s="8"/>
      <c r="AL240" s="8">
        <f t="shared" ref="AL240:AN240" si="1436">AL241+AL242+AL243+AL244</f>
        <v>138.15600000000001</v>
      </c>
      <c r="AM240" s="8">
        <f t="shared" si="1436"/>
        <v>138.15600000000001</v>
      </c>
      <c r="AN240" s="8">
        <f t="shared" si="1436"/>
        <v>0</v>
      </c>
      <c r="AO240" s="8"/>
      <c r="AP240" s="8">
        <f t="shared" ref="AP240:AR240" si="1437">AP241+AP242+AP243+AP244</f>
        <v>270.99600000000004</v>
      </c>
      <c r="AQ240" s="8">
        <f t="shared" si="1437"/>
        <v>270.99600000000004</v>
      </c>
      <c r="AR240" s="8">
        <f t="shared" si="1437"/>
        <v>0</v>
      </c>
    </row>
    <row r="241" spans="1:44" hidden="1" x14ac:dyDescent="0.25">
      <c r="A241" s="17"/>
      <c r="B241" s="3" t="s">
        <v>23</v>
      </c>
      <c r="C241" s="24">
        <v>0.8</v>
      </c>
      <c r="D241" s="24">
        <v>39.28</v>
      </c>
      <c r="E241" s="24">
        <f>C241*D241</f>
        <v>31.424000000000003</v>
      </c>
      <c r="F241" s="24">
        <f>E241-G241</f>
        <v>31.424000000000003</v>
      </c>
      <c r="G241" s="24"/>
      <c r="H241" s="24">
        <v>0.8</v>
      </c>
      <c r="I241" s="24">
        <v>41.2</v>
      </c>
      <c r="J241" s="24">
        <f>H241*I241</f>
        <v>32.96</v>
      </c>
      <c r="K241" s="24">
        <f>J241-L241</f>
        <v>32.96</v>
      </c>
      <c r="L241" s="24"/>
      <c r="M241" s="24">
        <f t="shared" ref="M241:M244" si="1438">C241+H241</f>
        <v>1.6</v>
      </c>
      <c r="N241" s="24">
        <f t="shared" ref="N241:P242" si="1439">E241+J241</f>
        <v>64.384</v>
      </c>
      <c r="O241" s="24">
        <f t="shared" si="1439"/>
        <v>64.384</v>
      </c>
      <c r="P241" s="24">
        <f t="shared" si="1439"/>
        <v>0</v>
      </c>
      <c r="Q241" s="24">
        <f t="shared" si="1135"/>
        <v>0.8</v>
      </c>
      <c r="R241" s="24">
        <v>41.2</v>
      </c>
      <c r="S241" s="24">
        <f>Q241*R241</f>
        <v>32.96</v>
      </c>
      <c r="T241" s="24">
        <f>S241-U241</f>
        <v>32.96</v>
      </c>
      <c r="U241" s="24"/>
      <c r="V241" s="24">
        <f t="shared" ref="V241:V244" si="1440">H241</f>
        <v>0.8</v>
      </c>
      <c r="W241" s="24">
        <v>42.85</v>
      </c>
      <c r="X241" s="24">
        <f>V241*W241</f>
        <v>34.28</v>
      </c>
      <c r="Y241" s="24">
        <f>X241-Z241</f>
        <v>34.28</v>
      </c>
      <c r="Z241" s="24"/>
      <c r="AA241" s="24">
        <f t="shared" ref="AA241:AA244" si="1441">Q241+V241</f>
        <v>1.6</v>
      </c>
      <c r="AB241" s="24">
        <f t="shared" ref="AB241:AD242" si="1442">S241+X241</f>
        <v>67.240000000000009</v>
      </c>
      <c r="AC241" s="24">
        <f t="shared" si="1442"/>
        <v>67.240000000000009</v>
      </c>
      <c r="AD241" s="24">
        <f t="shared" si="1442"/>
        <v>0</v>
      </c>
      <c r="AE241" s="24">
        <f t="shared" ref="AE241:AE244" si="1443">C241</f>
        <v>0.8</v>
      </c>
      <c r="AF241" s="24">
        <v>42.85</v>
      </c>
      <c r="AG241" s="24">
        <f>AE241*AF241</f>
        <v>34.28</v>
      </c>
      <c r="AH241" s="24">
        <f>AG241-AI241</f>
        <v>34.28</v>
      </c>
      <c r="AI241" s="24"/>
      <c r="AJ241" s="24">
        <f t="shared" ref="AJ241:AJ244" si="1444">H241</f>
        <v>0.8</v>
      </c>
      <c r="AK241" s="24">
        <v>44.56</v>
      </c>
      <c r="AL241" s="24">
        <f>AJ241*AK241</f>
        <v>35.648000000000003</v>
      </c>
      <c r="AM241" s="24">
        <f>AL241-AN241</f>
        <v>35.648000000000003</v>
      </c>
      <c r="AN241" s="24"/>
      <c r="AO241" s="24">
        <f t="shared" ref="AO241:AO244" si="1445">AE241+AJ241</f>
        <v>1.6</v>
      </c>
      <c r="AP241" s="24">
        <f t="shared" ref="AP241:AP242" si="1446">AG241+AL241</f>
        <v>69.927999999999997</v>
      </c>
      <c r="AQ241" s="24">
        <f t="shared" ref="AQ241:AQ242" si="1447">AH241+AM241</f>
        <v>69.927999999999997</v>
      </c>
      <c r="AR241" s="24">
        <f t="shared" ref="AR241:AR242" si="1448">AI241+AN241</f>
        <v>0</v>
      </c>
    </row>
    <row r="242" spans="1:44" hidden="1" x14ac:dyDescent="0.25">
      <c r="A242" s="17"/>
      <c r="B242" s="3" t="s">
        <v>25</v>
      </c>
      <c r="C242" s="24">
        <v>0.8</v>
      </c>
      <c r="D242" s="24">
        <v>32.270000000000003</v>
      </c>
      <c r="E242" s="24">
        <f>C242*D242</f>
        <v>25.816000000000003</v>
      </c>
      <c r="F242" s="24">
        <f>E242-G242</f>
        <v>25.816000000000003</v>
      </c>
      <c r="G242" s="24"/>
      <c r="H242" s="24">
        <v>0.8</v>
      </c>
      <c r="I242" s="24">
        <v>33.85</v>
      </c>
      <c r="J242" s="24">
        <f>H242*I242</f>
        <v>27.080000000000002</v>
      </c>
      <c r="K242" s="24">
        <f>J242-L242</f>
        <v>27.080000000000002</v>
      </c>
      <c r="L242" s="24"/>
      <c r="M242" s="24">
        <f t="shared" si="1438"/>
        <v>1.6</v>
      </c>
      <c r="N242" s="24">
        <f t="shared" si="1439"/>
        <v>52.896000000000001</v>
      </c>
      <c r="O242" s="24">
        <f t="shared" si="1439"/>
        <v>52.896000000000001</v>
      </c>
      <c r="P242" s="24">
        <f t="shared" si="1439"/>
        <v>0</v>
      </c>
      <c r="Q242" s="24">
        <f t="shared" si="1135"/>
        <v>0.8</v>
      </c>
      <c r="R242" s="24">
        <v>33.85</v>
      </c>
      <c r="S242" s="24">
        <f>Q242*R242</f>
        <v>27.080000000000002</v>
      </c>
      <c r="T242" s="24">
        <f>S242-U242</f>
        <v>27.080000000000002</v>
      </c>
      <c r="U242" s="24"/>
      <c r="V242" s="24">
        <f t="shared" si="1440"/>
        <v>0.8</v>
      </c>
      <c r="W242" s="24">
        <v>35.200000000000003</v>
      </c>
      <c r="X242" s="24">
        <f>V242*W242</f>
        <v>28.160000000000004</v>
      </c>
      <c r="Y242" s="24">
        <f>X242-Z242</f>
        <v>28.160000000000004</v>
      </c>
      <c r="Z242" s="24"/>
      <c r="AA242" s="24">
        <f t="shared" si="1441"/>
        <v>1.6</v>
      </c>
      <c r="AB242" s="24">
        <f t="shared" si="1442"/>
        <v>55.240000000000009</v>
      </c>
      <c r="AC242" s="24">
        <f t="shared" si="1442"/>
        <v>55.240000000000009</v>
      </c>
      <c r="AD242" s="24">
        <f t="shared" si="1442"/>
        <v>0</v>
      </c>
      <c r="AE242" s="24">
        <f t="shared" si="1443"/>
        <v>0.8</v>
      </c>
      <c r="AF242" s="24">
        <v>35.200000000000003</v>
      </c>
      <c r="AG242" s="24">
        <f>AE242*AF242</f>
        <v>28.160000000000004</v>
      </c>
      <c r="AH242" s="24">
        <f>AG242-AI242</f>
        <v>28.160000000000004</v>
      </c>
      <c r="AI242" s="24"/>
      <c r="AJ242" s="24">
        <f t="shared" si="1444"/>
        <v>0.8</v>
      </c>
      <c r="AK242" s="24">
        <v>36.61</v>
      </c>
      <c r="AL242" s="24">
        <f>AJ242*AK242</f>
        <v>29.288</v>
      </c>
      <c r="AM242" s="24">
        <f>AL242-AN242</f>
        <v>29.288</v>
      </c>
      <c r="AN242" s="24"/>
      <c r="AO242" s="24">
        <f t="shared" si="1445"/>
        <v>1.6</v>
      </c>
      <c r="AP242" s="24">
        <f t="shared" si="1446"/>
        <v>57.448000000000008</v>
      </c>
      <c r="AQ242" s="24">
        <f t="shared" si="1447"/>
        <v>57.448000000000008</v>
      </c>
      <c r="AR242" s="24">
        <f t="shared" si="1448"/>
        <v>0</v>
      </c>
    </row>
    <row r="243" spans="1:44" ht="31.5" hidden="1" x14ac:dyDescent="0.25">
      <c r="A243" s="17"/>
      <c r="B243" s="3" t="s">
        <v>156</v>
      </c>
      <c r="C243" s="24">
        <v>0.8</v>
      </c>
      <c r="D243" s="24">
        <v>32.270000000000003</v>
      </c>
      <c r="E243" s="24">
        <f>C243*D243*0.5</f>
        <v>12.908000000000001</v>
      </c>
      <c r="F243" s="24">
        <f>E243</f>
        <v>12.908000000000001</v>
      </c>
      <c r="G243" s="24"/>
      <c r="H243" s="24">
        <v>0.8</v>
      </c>
      <c r="I243" s="24">
        <v>33.85</v>
      </c>
      <c r="J243" s="24">
        <f>H243*I243*0.5</f>
        <v>13.540000000000001</v>
      </c>
      <c r="K243" s="24">
        <f>J243</f>
        <v>13.540000000000001</v>
      </c>
      <c r="L243" s="24"/>
      <c r="M243" s="24">
        <f t="shared" si="1438"/>
        <v>1.6</v>
      </c>
      <c r="N243" s="24">
        <f>E243+J243</f>
        <v>26.448</v>
      </c>
      <c r="O243" s="24">
        <f>N243</f>
        <v>26.448</v>
      </c>
      <c r="P243" s="24">
        <v>0</v>
      </c>
      <c r="Q243" s="24">
        <f t="shared" si="1135"/>
        <v>0.8</v>
      </c>
      <c r="R243" s="24">
        <v>33.85</v>
      </c>
      <c r="S243" s="24">
        <f>Q243*R243*0.5</f>
        <v>13.540000000000001</v>
      </c>
      <c r="T243" s="24">
        <f>S243</f>
        <v>13.540000000000001</v>
      </c>
      <c r="U243" s="24"/>
      <c r="V243" s="24">
        <f t="shared" si="1440"/>
        <v>0.8</v>
      </c>
      <c r="W243" s="24">
        <v>35.200000000000003</v>
      </c>
      <c r="X243" s="24">
        <f>V243*W243*0.5</f>
        <v>14.080000000000002</v>
      </c>
      <c r="Y243" s="24">
        <f>X243</f>
        <v>14.080000000000002</v>
      </c>
      <c r="Z243" s="24"/>
      <c r="AA243" s="24">
        <f t="shared" si="1441"/>
        <v>1.6</v>
      </c>
      <c r="AB243" s="24">
        <f>S243+X243</f>
        <v>27.620000000000005</v>
      </c>
      <c r="AC243" s="24">
        <f>AB243</f>
        <v>27.620000000000005</v>
      </c>
      <c r="AD243" s="24">
        <v>0</v>
      </c>
      <c r="AE243" s="24">
        <f t="shared" si="1443"/>
        <v>0.8</v>
      </c>
      <c r="AF243" s="24">
        <v>35.200000000000003</v>
      </c>
      <c r="AG243" s="24">
        <f>AE243*AF243*0.5</f>
        <v>14.080000000000002</v>
      </c>
      <c r="AH243" s="24">
        <f>AG243</f>
        <v>14.080000000000002</v>
      </c>
      <c r="AI243" s="24"/>
      <c r="AJ243" s="24">
        <f t="shared" si="1444"/>
        <v>0.8</v>
      </c>
      <c r="AK243" s="24">
        <v>36.61</v>
      </c>
      <c r="AL243" s="24">
        <f>AJ243*AK243*0.5</f>
        <v>14.644</v>
      </c>
      <c r="AM243" s="24">
        <f>AL243</f>
        <v>14.644</v>
      </c>
      <c r="AN243" s="24"/>
      <c r="AO243" s="24">
        <f t="shared" si="1445"/>
        <v>1.6</v>
      </c>
      <c r="AP243" s="24">
        <f>AG243+AL243</f>
        <v>28.724000000000004</v>
      </c>
      <c r="AQ243" s="24">
        <f>AP243</f>
        <v>28.724000000000004</v>
      </c>
      <c r="AR243" s="24">
        <v>0</v>
      </c>
    </row>
    <row r="244" spans="1:44" ht="47.25" hidden="1" x14ac:dyDescent="0.25">
      <c r="A244" s="17"/>
      <c r="B244" s="3" t="s">
        <v>161</v>
      </c>
      <c r="C244" s="24">
        <v>0.8</v>
      </c>
      <c r="D244" s="24">
        <v>32.270000000000003</v>
      </c>
      <c r="E244" s="24">
        <f>C244*D244*2</f>
        <v>51.632000000000005</v>
      </c>
      <c r="F244" s="24">
        <f>E244-G244</f>
        <v>51.632000000000005</v>
      </c>
      <c r="G244" s="24"/>
      <c r="H244" s="24">
        <v>0.8</v>
      </c>
      <c r="I244" s="24">
        <v>33.85</v>
      </c>
      <c r="J244" s="24">
        <f>H244*I244*2</f>
        <v>54.160000000000004</v>
      </c>
      <c r="K244" s="24">
        <f>J244-L244</f>
        <v>54.160000000000004</v>
      </c>
      <c r="L244" s="24"/>
      <c r="M244" s="24">
        <f t="shared" si="1438"/>
        <v>1.6</v>
      </c>
      <c r="N244" s="24">
        <f t="shared" ref="N244" si="1449">E244+J244</f>
        <v>105.792</v>
      </c>
      <c r="O244" s="24">
        <f t="shared" ref="O244" si="1450">F244+K244</f>
        <v>105.792</v>
      </c>
      <c r="P244" s="24">
        <f t="shared" ref="P244" si="1451">G244+L244</f>
        <v>0</v>
      </c>
      <c r="Q244" s="24">
        <f t="shared" si="1135"/>
        <v>0.8</v>
      </c>
      <c r="R244" s="24">
        <v>33.85</v>
      </c>
      <c r="S244" s="24">
        <f>Q244*R244*2</f>
        <v>54.160000000000004</v>
      </c>
      <c r="T244" s="24">
        <f>S244-U244</f>
        <v>54.160000000000004</v>
      </c>
      <c r="U244" s="24"/>
      <c r="V244" s="24">
        <f t="shared" si="1440"/>
        <v>0.8</v>
      </c>
      <c r="W244" s="24">
        <v>35.200000000000003</v>
      </c>
      <c r="X244" s="24">
        <f>V244*W244*2</f>
        <v>56.320000000000007</v>
      </c>
      <c r="Y244" s="24">
        <f>X244-Z244</f>
        <v>56.320000000000007</v>
      </c>
      <c r="Z244" s="24"/>
      <c r="AA244" s="24">
        <f t="shared" si="1441"/>
        <v>1.6</v>
      </c>
      <c r="AB244" s="24">
        <f t="shared" ref="AB244" si="1452">S244+X244</f>
        <v>110.48000000000002</v>
      </c>
      <c r="AC244" s="24">
        <f t="shared" ref="AC244" si="1453">T244+Y244</f>
        <v>110.48000000000002</v>
      </c>
      <c r="AD244" s="24">
        <f t="shared" ref="AD244" si="1454">U244+Z244</f>
        <v>0</v>
      </c>
      <c r="AE244" s="24">
        <f t="shared" si="1443"/>
        <v>0.8</v>
      </c>
      <c r="AF244" s="24">
        <v>35.200000000000003</v>
      </c>
      <c r="AG244" s="24">
        <f>AE244*AF244*2</f>
        <v>56.320000000000007</v>
      </c>
      <c r="AH244" s="24">
        <f>AG244-AI244</f>
        <v>56.320000000000007</v>
      </c>
      <c r="AI244" s="24"/>
      <c r="AJ244" s="24">
        <f t="shared" si="1444"/>
        <v>0.8</v>
      </c>
      <c r="AK244" s="24">
        <v>36.61</v>
      </c>
      <c r="AL244" s="24">
        <f>AJ244*AK244*2</f>
        <v>58.576000000000001</v>
      </c>
      <c r="AM244" s="24">
        <f>AL244-AN244</f>
        <v>58.576000000000001</v>
      </c>
      <c r="AN244" s="24"/>
      <c r="AO244" s="24">
        <f t="shared" si="1445"/>
        <v>1.6</v>
      </c>
      <c r="AP244" s="24">
        <f t="shared" ref="AP244" si="1455">AG244+AL244</f>
        <v>114.89600000000002</v>
      </c>
      <c r="AQ244" s="24">
        <f t="shared" ref="AQ244" si="1456">AH244+AM244</f>
        <v>114.89600000000002</v>
      </c>
      <c r="AR244" s="24">
        <f t="shared" ref="AR244" si="1457">AI244+AN244</f>
        <v>0</v>
      </c>
    </row>
    <row r="245" spans="1:44" s="15" customFormat="1" ht="31.5" hidden="1" x14ac:dyDescent="0.25">
      <c r="A245" s="22" t="s">
        <v>113</v>
      </c>
      <c r="B245" s="29" t="s">
        <v>149</v>
      </c>
      <c r="C245" s="8"/>
      <c r="D245" s="8"/>
      <c r="E245" s="8">
        <f t="shared" ref="E245" si="1458">E246+E247+E248+E249</f>
        <v>251.17124999999999</v>
      </c>
      <c r="F245" s="8">
        <f t="shared" ref="F245" si="1459">F246+F247+F248+F249</f>
        <v>251.17124999999999</v>
      </c>
      <c r="G245" s="8">
        <f t="shared" ref="G245" si="1460">G246+G247+G248+G249</f>
        <v>0</v>
      </c>
      <c r="H245" s="8"/>
      <c r="I245" s="8"/>
      <c r="J245" s="8">
        <f t="shared" ref="J245" si="1461">J246+J247+J248+J249</f>
        <v>191.61</v>
      </c>
      <c r="K245" s="8">
        <f t="shared" ref="K245" si="1462">K246+K247+K248+K249</f>
        <v>191.61</v>
      </c>
      <c r="L245" s="8">
        <f t="shared" ref="L245" si="1463">L246+L247+L248+L249</f>
        <v>0</v>
      </c>
      <c r="M245" s="8"/>
      <c r="N245" s="8">
        <f t="shared" ref="N245" si="1464">N246+N247+N248+N249</f>
        <v>442.78125</v>
      </c>
      <c r="O245" s="8">
        <f t="shared" ref="O245" si="1465">O246+O247+O248+O249</f>
        <v>442.78125</v>
      </c>
      <c r="P245" s="8">
        <f t="shared" ref="P245" si="1466">P246+P247+P248+P249</f>
        <v>0</v>
      </c>
      <c r="Q245" s="8"/>
      <c r="R245" s="8"/>
      <c r="S245" s="8">
        <f t="shared" ref="S245" si="1467">S246+S247+S248+S249</f>
        <v>263.46375</v>
      </c>
      <c r="T245" s="8">
        <f t="shared" ref="T245" si="1468">T246+T247+T248+T249</f>
        <v>263.46375</v>
      </c>
      <c r="U245" s="8">
        <f t="shared" ref="U245" si="1469">U246+U247+U248+U249</f>
        <v>0</v>
      </c>
      <c r="V245" s="8"/>
      <c r="W245" s="8"/>
      <c r="X245" s="8">
        <f t="shared" ref="X245" si="1470">X246+X247+X248+X249</f>
        <v>199.26</v>
      </c>
      <c r="Y245" s="8">
        <f t="shared" ref="Y245" si="1471">Y246+Y247+Y248+Y249</f>
        <v>199.26</v>
      </c>
      <c r="Z245" s="8">
        <f t="shared" ref="Z245" si="1472">Z246+Z247+Z248+Z249</f>
        <v>0</v>
      </c>
      <c r="AA245" s="8"/>
      <c r="AB245" s="8">
        <f t="shared" ref="AB245" si="1473">AB246+AB247+AB248+AB249</f>
        <v>462.72375</v>
      </c>
      <c r="AC245" s="8">
        <f t="shared" ref="AC245" si="1474">AC246+AC247+AC248+AC249</f>
        <v>462.72375</v>
      </c>
      <c r="AD245" s="8">
        <f t="shared" ref="AD245" si="1475">AD246+AD247+AD248+AD249</f>
        <v>0</v>
      </c>
      <c r="AE245" s="8"/>
      <c r="AF245" s="8"/>
      <c r="AG245" s="8">
        <f t="shared" ref="AG245:AI245" si="1476">AG246+AG247+AG248+AG249</f>
        <v>273.98249999999996</v>
      </c>
      <c r="AH245" s="8">
        <f t="shared" si="1476"/>
        <v>273.98249999999996</v>
      </c>
      <c r="AI245" s="8">
        <f t="shared" si="1476"/>
        <v>0</v>
      </c>
      <c r="AJ245" s="8"/>
      <c r="AK245" s="8"/>
      <c r="AL245" s="8">
        <f t="shared" ref="AL245:AN245" si="1477">AL246+AL247+AL248+AL249</f>
        <v>207.23399999999998</v>
      </c>
      <c r="AM245" s="8">
        <f t="shared" si="1477"/>
        <v>207.23399999999998</v>
      </c>
      <c r="AN245" s="8">
        <f t="shared" si="1477"/>
        <v>0</v>
      </c>
      <c r="AO245" s="8"/>
      <c r="AP245" s="8">
        <f t="shared" ref="AP245:AR245" si="1478">AP246+AP247+AP248+AP249</f>
        <v>481.2165</v>
      </c>
      <c r="AQ245" s="8">
        <f t="shared" si="1478"/>
        <v>481.2165</v>
      </c>
      <c r="AR245" s="8">
        <f t="shared" si="1478"/>
        <v>0</v>
      </c>
    </row>
    <row r="246" spans="1:44" hidden="1" x14ac:dyDescent="0.25">
      <c r="A246" s="17"/>
      <c r="B246" s="3" t="s">
        <v>23</v>
      </c>
      <c r="C246" s="24">
        <v>1.65</v>
      </c>
      <c r="D246" s="24">
        <v>39.28</v>
      </c>
      <c r="E246" s="24">
        <f>C246*D246</f>
        <v>64.811999999999998</v>
      </c>
      <c r="F246" s="24">
        <f>E246-G246</f>
        <v>64.811999999999998</v>
      </c>
      <c r="G246" s="24"/>
      <c r="H246" s="24">
        <v>1.2</v>
      </c>
      <c r="I246" s="24">
        <v>41.2</v>
      </c>
      <c r="J246" s="24">
        <f>H246*I246</f>
        <v>49.440000000000005</v>
      </c>
      <c r="K246" s="24">
        <f>J246-L246</f>
        <v>49.440000000000005</v>
      </c>
      <c r="L246" s="24"/>
      <c r="M246" s="24">
        <f t="shared" ref="M246:M249" si="1479">C246+H246</f>
        <v>2.8499999999999996</v>
      </c>
      <c r="N246" s="24">
        <f t="shared" ref="N246:P247" si="1480">E246+J246</f>
        <v>114.25200000000001</v>
      </c>
      <c r="O246" s="24">
        <f t="shared" si="1480"/>
        <v>114.25200000000001</v>
      </c>
      <c r="P246" s="24">
        <f t="shared" si="1480"/>
        <v>0</v>
      </c>
      <c r="Q246" s="24">
        <f t="shared" si="1135"/>
        <v>1.65</v>
      </c>
      <c r="R246" s="24">
        <v>41.2</v>
      </c>
      <c r="S246" s="24">
        <f>Q246*R246</f>
        <v>67.98</v>
      </c>
      <c r="T246" s="24">
        <f>S246-U246</f>
        <v>67.98</v>
      </c>
      <c r="U246" s="24"/>
      <c r="V246" s="24">
        <f t="shared" ref="V246:V249" si="1481">H246</f>
        <v>1.2</v>
      </c>
      <c r="W246" s="24">
        <v>42.85</v>
      </c>
      <c r="X246" s="24">
        <f>V246*W246</f>
        <v>51.42</v>
      </c>
      <c r="Y246" s="24">
        <f>X246-Z246</f>
        <v>51.42</v>
      </c>
      <c r="Z246" s="24"/>
      <c r="AA246" s="24">
        <f t="shared" ref="AA246:AA249" si="1482">Q246+V246</f>
        <v>2.8499999999999996</v>
      </c>
      <c r="AB246" s="24">
        <f t="shared" ref="AB246:AD247" si="1483">S246+X246</f>
        <v>119.4</v>
      </c>
      <c r="AC246" s="24">
        <f t="shared" si="1483"/>
        <v>119.4</v>
      </c>
      <c r="AD246" s="24">
        <f t="shared" si="1483"/>
        <v>0</v>
      </c>
      <c r="AE246" s="24">
        <f t="shared" ref="AE246:AE249" si="1484">C246</f>
        <v>1.65</v>
      </c>
      <c r="AF246" s="24">
        <v>42.85</v>
      </c>
      <c r="AG246" s="24">
        <f>AE246*AF246</f>
        <v>70.702500000000001</v>
      </c>
      <c r="AH246" s="24">
        <f>AG246-AI246</f>
        <v>70.702500000000001</v>
      </c>
      <c r="AI246" s="24"/>
      <c r="AJ246" s="24">
        <f t="shared" ref="AJ246:AJ249" si="1485">H246</f>
        <v>1.2</v>
      </c>
      <c r="AK246" s="24">
        <v>44.56</v>
      </c>
      <c r="AL246" s="24">
        <f>AJ246*AK246</f>
        <v>53.472000000000001</v>
      </c>
      <c r="AM246" s="24">
        <f>AL246-AN246</f>
        <v>53.472000000000001</v>
      </c>
      <c r="AN246" s="24"/>
      <c r="AO246" s="24">
        <f t="shared" ref="AO246:AO249" si="1486">AE246+AJ246</f>
        <v>2.8499999999999996</v>
      </c>
      <c r="AP246" s="24">
        <f t="shared" ref="AP246:AP247" si="1487">AG246+AL246</f>
        <v>124.17449999999999</v>
      </c>
      <c r="AQ246" s="24">
        <f t="shared" ref="AQ246:AQ247" si="1488">AH246+AM246</f>
        <v>124.17449999999999</v>
      </c>
      <c r="AR246" s="24">
        <f t="shared" ref="AR246:AR247" si="1489">AI246+AN246</f>
        <v>0</v>
      </c>
    </row>
    <row r="247" spans="1:44" hidden="1" x14ac:dyDescent="0.25">
      <c r="A247" s="17"/>
      <c r="B247" s="3" t="s">
        <v>25</v>
      </c>
      <c r="C247" s="24">
        <v>1.65</v>
      </c>
      <c r="D247" s="24">
        <v>32.270000000000003</v>
      </c>
      <c r="E247" s="24">
        <f>C247*D247</f>
        <v>53.2455</v>
      </c>
      <c r="F247" s="24">
        <f>E247-G247</f>
        <v>53.2455</v>
      </c>
      <c r="G247" s="24"/>
      <c r="H247" s="24">
        <v>1.2</v>
      </c>
      <c r="I247" s="24">
        <v>33.85</v>
      </c>
      <c r="J247" s="24">
        <f>H247*I247</f>
        <v>40.619999999999997</v>
      </c>
      <c r="K247" s="24">
        <f>J247-L247</f>
        <v>40.619999999999997</v>
      </c>
      <c r="L247" s="24"/>
      <c r="M247" s="24">
        <f t="shared" si="1479"/>
        <v>2.8499999999999996</v>
      </c>
      <c r="N247" s="24">
        <f t="shared" si="1480"/>
        <v>93.865499999999997</v>
      </c>
      <c r="O247" s="24">
        <f t="shared" si="1480"/>
        <v>93.865499999999997</v>
      </c>
      <c r="P247" s="24">
        <f t="shared" si="1480"/>
        <v>0</v>
      </c>
      <c r="Q247" s="24">
        <f t="shared" si="1135"/>
        <v>1.65</v>
      </c>
      <c r="R247" s="24">
        <v>33.85</v>
      </c>
      <c r="S247" s="24">
        <f>Q247*R247</f>
        <v>55.852499999999999</v>
      </c>
      <c r="T247" s="24">
        <f>S247-U247</f>
        <v>55.852499999999999</v>
      </c>
      <c r="U247" s="24"/>
      <c r="V247" s="24">
        <f t="shared" si="1481"/>
        <v>1.2</v>
      </c>
      <c r="W247" s="24">
        <v>35.200000000000003</v>
      </c>
      <c r="X247" s="24">
        <f>V247*W247</f>
        <v>42.24</v>
      </c>
      <c r="Y247" s="24">
        <f>X247-Z247</f>
        <v>42.24</v>
      </c>
      <c r="Z247" s="24"/>
      <c r="AA247" s="24">
        <f t="shared" si="1482"/>
        <v>2.8499999999999996</v>
      </c>
      <c r="AB247" s="24">
        <f t="shared" si="1483"/>
        <v>98.092500000000001</v>
      </c>
      <c r="AC247" s="24">
        <f t="shared" si="1483"/>
        <v>98.092500000000001</v>
      </c>
      <c r="AD247" s="24">
        <f t="shared" si="1483"/>
        <v>0</v>
      </c>
      <c r="AE247" s="24">
        <f t="shared" si="1484"/>
        <v>1.65</v>
      </c>
      <c r="AF247" s="24">
        <v>35.200000000000003</v>
      </c>
      <c r="AG247" s="24">
        <f>AE247*AF247</f>
        <v>58.08</v>
      </c>
      <c r="AH247" s="24">
        <f>AG247-AI247</f>
        <v>58.08</v>
      </c>
      <c r="AI247" s="24"/>
      <c r="AJ247" s="24">
        <f t="shared" si="1485"/>
        <v>1.2</v>
      </c>
      <c r="AK247" s="24">
        <v>36.61</v>
      </c>
      <c r="AL247" s="24">
        <f>AJ247*AK247</f>
        <v>43.931999999999995</v>
      </c>
      <c r="AM247" s="24">
        <f>AL247-AN247</f>
        <v>43.931999999999995</v>
      </c>
      <c r="AN247" s="24"/>
      <c r="AO247" s="24">
        <f t="shared" si="1486"/>
        <v>2.8499999999999996</v>
      </c>
      <c r="AP247" s="24">
        <f t="shared" si="1487"/>
        <v>102.012</v>
      </c>
      <c r="AQ247" s="24">
        <f t="shared" si="1488"/>
        <v>102.012</v>
      </c>
      <c r="AR247" s="24">
        <f t="shared" si="1489"/>
        <v>0</v>
      </c>
    </row>
    <row r="248" spans="1:44" ht="31.5" hidden="1" x14ac:dyDescent="0.25">
      <c r="A248" s="17"/>
      <c r="B248" s="3" t="s">
        <v>156</v>
      </c>
      <c r="C248" s="24">
        <v>1.65</v>
      </c>
      <c r="D248" s="24">
        <v>32.270000000000003</v>
      </c>
      <c r="E248" s="24">
        <f>C248*D248*0.5</f>
        <v>26.62275</v>
      </c>
      <c r="F248" s="24">
        <f>E248</f>
        <v>26.62275</v>
      </c>
      <c r="G248" s="24"/>
      <c r="H248" s="24">
        <v>1.2</v>
      </c>
      <c r="I248" s="24">
        <v>33.85</v>
      </c>
      <c r="J248" s="24">
        <f>H248*I248*0.5</f>
        <v>20.309999999999999</v>
      </c>
      <c r="K248" s="24">
        <f>J248</f>
        <v>20.309999999999999</v>
      </c>
      <c r="L248" s="24"/>
      <c r="M248" s="24">
        <f t="shared" si="1479"/>
        <v>2.8499999999999996</v>
      </c>
      <c r="N248" s="24">
        <f>E248+J248</f>
        <v>46.932749999999999</v>
      </c>
      <c r="O248" s="24">
        <f>N248</f>
        <v>46.932749999999999</v>
      </c>
      <c r="P248" s="24">
        <v>0</v>
      </c>
      <c r="Q248" s="24">
        <f t="shared" si="1135"/>
        <v>1.65</v>
      </c>
      <c r="R248" s="24">
        <v>33.85</v>
      </c>
      <c r="S248" s="24">
        <f>Q248*R248*0.5</f>
        <v>27.92625</v>
      </c>
      <c r="T248" s="24">
        <f>S248</f>
        <v>27.92625</v>
      </c>
      <c r="U248" s="24"/>
      <c r="V248" s="24">
        <f t="shared" si="1481"/>
        <v>1.2</v>
      </c>
      <c r="W248" s="24">
        <v>35.200000000000003</v>
      </c>
      <c r="X248" s="24">
        <f>V248*W248*0.5</f>
        <v>21.12</v>
      </c>
      <c r="Y248" s="24">
        <f>X248</f>
        <v>21.12</v>
      </c>
      <c r="Z248" s="24"/>
      <c r="AA248" s="24">
        <f t="shared" si="1482"/>
        <v>2.8499999999999996</v>
      </c>
      <c r="AB248" s="24">
        <f>S248+X248</f>
        <v>49.046250000000001</v>
      </c>
      <c r="AC248" s="24">
        <f>AB248</f>
        <v>49.046250000000001</v>
      </c>
      <c r="AD248" s="24">
        <v>0</v>
      </c>
      <c r="AE248" s="24">
        <f t="shared" si="1484"/>
        <v>1.65</v>
      </c>
      <c r="AF248" s="24">
        <v>35.200000000000003</v>
      </c>
      <c r="AG248" s="24">
        <f>AE248*AF248*0.5</f>
        <v>29.04</v>
      </c>
      <c r="AH248" s="24">
        <f>AG248</f>
        <v>29.04</v>
      </c>
      <c r="AI248" s="24"/>
      <c r="AJ248" s="24">
        <f t="shared" si="1485"/>
        <v>1.2</v>
      </c>
      <c r="AK248" s="24">
        <v>36.61</v>
      </c>
      <c r="AL248" s="24">
        <f>AJ248*AK248*0.5</f>
        <v>21.965999999999998</v>
      </c>
      <c r="AM248" s="24">
        <f>AL248</f>
        <v>21.965999999999998</v>
      </c>
      <c r="AN248" s="24"/>
      <c r="AO248" s="24">
        <f t="shared" si="1486"/>
        <v>2.8499999999999996</v>
      </c>
      <c r="AP248" s="24">
        <f>AG248+AL248</f>
        <v>51.006</v>
      </c>
      <c r="AQ248" s="24">
        <f>AP248</f>
        <v>51.006</v>
      </c>
      <c r="AR248" s="24">
        <v>0</v>
      </c>
    </row>
    <row r="249" spans="1:44" ht="47.25" hidden="1" x14ac:dyDescent="0.25">
      <c r="A249" s="17"/>
      <c r="B249" s="3" t="s">
        <v>161</v>
      </c>
      <c r="C249" s="24">
        <v>1.65</v>
      </c>
      <c r="D249" s="24">
        <v>32.270000000000003</v>
      </c>
      <c r="E249" s="24">
        <f>C249*D249*2</f>
        <v>106.491</v>
      </c>
      <c r="F249" s="24">
        <f>E249-G249</f>
        <v>106.491</v>
      </c>
      <c r="G249" s="24"/>
      <c r="H249" s="24">
        <v>1.2</v>
      </c>
      <c r="I249" s="24">
        <v>33.85</v>
      </c>
      <c r="J249" s="24">
        <f>H249*I249*2</f>
        <v>81.239999999999995</v>
      </c>
      <c r="K249" s="24">
        <f>J249-L249</f>
        <v>81.239999999999995</v>
      </c>
      <c r="L249" s="24"/>
      <c r="M249" s="24">
        <f t="shared" si="1479"/>
        <v>2.8499999999999996</v>
      </c>
      <c r="N249" s="24">
        <f t="shared" ref="N249" si="1490">E249+J249</f>
        <v>187.73099999999999</v>
      </c>
      <c r="O249" s="24">
        <f t="shared" ref="O249" si="1491">F249+K249</f>
        <v>187.73099999999999</v>
      </c>
      <c r="P249" s="24">
        <f t="shared" ref="P249" si="1492">G249+L249</f>
        <v>0</v>
      </c>
      <c r="Q249" s="24">
        <f t="shared" si="1135"/>
        <v>1.65</v>
      </c>
      <c r="R249" s="24">
        <v>33.85</v>
      </c>
      <c r="S249" s="24">
        <f>Q249*R249*2</f>
        <v>111.705</v>
      </c>
      <c r="T249" s="24">
        <f>S249-U249</f>
        <v>111.705</v>
      </c>
      <c r="U249" s="24"/>
      <c r="V249" s="24">
        <f t="shared" si="1481"/>
        <v>1.2</v>
      </c>
      <c r="W249" s="24">
        <v>35.200000000000003</v>
      </c>
      <c r="X249" s="24">
        <f>V249*W249*2</f>
        <v>84.48</v>
      </c>
      <c r="Y249" s="24">
        <f>X249-Z249</f>
        <v>84.48</v>
      </c>
      <c r="Z249" s="24"/>
      <c r="AA249" s="24">
        <f t="shared" si="1482"/>
        <v>2.8499999999999996</v>
      </c>
      <c r="AB249" s="24">
        <f t="shared" ref="AB249" si="1493">S249+X249</f>
        <v>196.185</v>
      </c>
      <c r="AC249" s="24">
        <f t="shared" ref="AC249" si="1494">T249+Y249</f>
        <v>196.185</v>
      </c>
      <c r="AD249" s="24">
        <f t="shared" ref="AD249" si="1495">U249+Z249</f>
        <v>0</v>
      </c>
      <c r="AE249" s="24">
        <f t="shared" si="1484"/>
        <v>1.65</v>
      </c>
      <c r="AF249" s="24">
        <v>35.200000000000003</v>
      </c>
      <c r="AG249" s="24">
        <f>AE249*AF249*2</f>
        <v>116.16</v>
      </c>
      <c r="AH249" s="24">
        <f>AG249-AI249</f>
        <v>116.16</v>
      </c>
      <c r="AI249" s="24"/>
      <c r="AJ249" s="24">
        <f t="shared" si="1485"/>
        <v>1.2</v>
      </c>
      <c r="AK249" s="24">
        <v>36.61</v>
      </c>
      <c r="AL249" s="24">
        <f>AJ249*AK249*2</f>
        <v>87.86399999999999</v>
      </c>
      <c r="AM249" s="24">
        <f>AL249-AN249</f>
        <v>87.86399999999999</v>
      </c>
      <c r="AN249" s="24"/>
      <c r="AO249" s="24">
        <f t="shared" si="1486"/>
        <v>2.8499999999999996</v>
      </c>
      <c r="AP249" s="24">
        <f t="shared" ref="AP249" si="1496">AG249+AL249</f>
        <v>204.024</v>
      </c>
      <c r="AQ249" s="24">
        <f t="shared" ref="AQ249" si="1497">AH249+AM249</f>
        <v>204.024</v>
      </c>
      <c r="AR249" s="24">
        <f t="shared" ref="AR249" si="1498">AI249+AN249</f>
        <v>0</v>
      </c>
    </row>
    <row r="250" spans="1:44" s="15" customFormat="1" ht="31.5" hidden="1" x14ac:dyDescent="0.25">
      <c r="A250" s="22" t="s">
        <v>114</v>
      </c>
      <c r="B250" s="29" t="s">
        <v>150</v>
      </c>
      <c r="C250" s="8"/>
      <c r="D250" s="8"/>
      <c r="E250" s="8">
        <f t="shared" ref="E250" si="1499">E251+E252+E253+E254</f>
        <v>240.51550000000003</v>
      </c>
      <c r="F250" s="8">
        <f t="shared" ref="F250" si="1500">F251+F252+F253+F254</f>
        <v>240.51550000000003</v>
      </c>
      <c r="G250" s="8">
        <f t="shared" ref="G250" si="1501">G251+G252+G253+G254</f>
        <v>0</v>
      </c>
      <c r="H250" s="8"/>
      <c r="I250" s="8"/>
      <c r="J250" s="8">
        <f t="shared" ref="J250" si="1502">J251+J252+J253+J254</f>
        <v>205.98075000000003</v>
      </c>
      <c r="K250" s="8">
        <f t="shared" ref="K250" si="1503">K251+K252+K253+K254</f>
        <v>205.98075000000003</v>
      </c>
      <c r="L250" s="8">
        <f t="shared" ref="L250" si="1504">L251+L252+L253+L254</f>
        <v>0</v>
      </c>
      <c r="M250" s="8"/>
      <c r="N250" s="8">
        <f t="shared" ref="N250" si="1505">N251+N252+N253+N254</f>
        <v>446.49625000000009</v>
      </c>
      <c r="O250" s="8">
        <f t="shared" ref="O250" si="1506">O251+O252+O253+O254</f>
        <v>446.49625000000009</v>
      </c>
      <c r="P250" s="8">
        <f t="shared" ref="P250" si="1507">P251+P252+P253+P254</f>
        <v>0</v>
      </c>
      <c r="Q250" s="8"/>
      <c r="R250" s="8"/>
      <c r="S250" s="8">
        <f t="shared" ref="S250" si="1508">S251+S252+S253+S254</f>
        <v>252.28650000000002</v>
      </c>
      <c r="T250" s="8">
        <f t="shared" ref="T250" si="1509">T251+T252+T253+T254</f>
        <v>252.28650000000002</v>
      </c>
      <c r="U250" s="8">
        <f t="shared" ref="U250" si="1510">U251+U252+U253+U254</f>
        <v>0</v>
      </c>
      <c r="V250" s="8"/>
      <c r="W250" s="8"/>
      <c r="X250" s="8">
        <f t="shared" ref="X250" si="1511">X251+X252+X253+X254</f>
        <v>214.20450000000005</v>
      </c>
      <c r="Y250" s="8">
        <f t="shared" ref="Y250" si="1512">Y251+Y252+Y253+Y254</f>
        <v>214.20450000000005</v>
      </c>
      <c r="Z250" s="8">
        <f t="shared" ref="Z250" si="1513">Z251+Z252+Z253+Z254</f>
        <v>0</v>
      </c>
      <c r="AA250" s="8"/>
      <c r="AB250" s="8">
        <f t="shared" ref="AB250" si="1514">AB251+AB252+AB253+AB254</f>
        <v>466.4910000000001</v>
      </c>
      <c r="AC250" s="8">
        <f t="shared" ref="AC250" si="1515">AC251+AC252+AC253+AC254</f>
        <v>466.4910000000001</v>
      </c>
      <c r="AD250" s="8">
        <f t="shared" ref="AD250" si="1516">AD251+AD252+AD253+AD254</f>
        <v>0</v>
      </c>
      <c r="AE250" s="8"/>
      <c r="AF250" s="8"/>
      <c r="AG250" s="8">
        <f t="shared" ref="AG250:AI250" si="1517">AG251+AG252+AG253+AG254</f>
        <v>262.35900000000004</v>
      </c>
      <c r="AH250" s="8">
        <f t="shared" si="1517"/>
        <v>262.35900000000004</v>
      </c>
      <c r="AI250" s="8">
        <f t="shared" si="1517"/>
        <v>0</v>
      </c>
      <c r="AJ250" s="8"/>
      <c r="AK250" s="8"/>
      <c r="AL250" s="8">
        <f t="shared" ref="AL250:AN250" si="1518">AL251+AL252+AL253+AL254</f>
        <v>222.77655000000001</v>
      </c>
      <c r="AM250" s="8">
        <f t="shared" si="1518"/>
        <v>222.77655000000001</v>
      </c>
      <c r="AN250" s="8">
        <f t="shared" si="1518"/>
        <v>0</v>
      </c>
      <c r="AO250" s="8"/>
      <c r="AP250" s="8">
        <f t="shared" ref="AP250:AR250" si="1519">AP251+AP252+AP253+AP254</f>
        <v>485.13555000000008</v>
      </c>
      <c r="AQ250" s="8">
        <f t="shared" si="1519"/>
        <v>485.13555000000008</v>
      </c>
      <c r="AR250" s="8">
        <f t="shared" si="1519"/>
        <v>0</v>
      </c>
    </row>
    <row r="251" spans="1:44" hidden="1" x14ac:dyDescent="0.25">
      <c r="A251" s="17"/>
      <c r="B251" s="3" t="s">
        <v>23</v>
      </c>
      <c r="C251" s="24">
        <v>1.58</v>
      </c>
      <c r="D251" s="24">
        <v>39.28</v>
      </c>
      <c r="E251" s="24">
        <f>C251*D251</f>
        <v>62.062400000000004</v>
      </c>
      <c r="F251" s="24">
        <f>E251-G251</f>
        <v>62.062400000000004</v>
      </c>
      <c r="G251" s="24"/>
      <c r="H251" s="24">
        <v>1.29</v>
      </c>
      <c r="I251" s="24">
        <v>41.2</v>
      </c>
      <c r="J251" s="24">
        <f>H251*I251</f>
        <v>53.148000000000003</v>
      </c>
      <c r="K251" s="24">
        <f>J251-L251</f>
        <v>53.148000000000003</v>
      </c>
      <c r="L251" s="24"/>
      <c r="M251" s="24">
        <f t="shared" ref="M251:M254" si="1520">C251+H251</f>
        <v>2.87</v>
      </c>
      <c r="N251" s="24">
        <f t="shared" ref="N251:P252" si="1521">E251+J251</f>
        <v>115.21040000000001</v>
      </c>
      <c r="O251" s="24">
        <f t="shared" si="1521"/>
        <v>115.21040000000001</v>
      </c>
      <c r="P251" s="24">
        <f t="shared" si="1521"/>
        <v>0</v>
      </c>
      <c r="Q251" s="24">
        <f t="shared" si="1135"/>
        <v>1.58</v>
      </c>
      <c r="R251" s="24">
        <v>41.2</v>
      </c>
      <c r="S251" s="24">
        <f>Q251*R251</f>
        <v>65.096000000000004</v>
      </c>
      <c r="T251" s="24">
        <f>S251-U251</f>
        <v>65.096000000000004</v>
      </c>
      <c r="U251" s="24"/>
      <c r="V251" s="24">
        <f t="shared" ref="V251:V254" si="1522">H251</f>
        <v>1.29</v>
      </c>
      <c r="W251" s="24">
        <v>42.85</v>
      </c>
      <c r="X251" s="24">
        <f>V251*W251</f>
        <v>55.276500000000006</v>
      </c>
      <c r="Y251" s="24">
        <f>X251-Z251</f>
        <v>55.276500000000006</v>
      </c>
      <c r="Z251" s="24"/>
      <c r="AA251" s="24">
        <f t="shared" ref="AA251:AA254" si="1523">Q251+V251</f>
        <v>2.87</v>
      </c>
      <c r="AB251" s="24">
        <f t="shared" ref="AB251:AD252" si="1524">S251+X251</f>
        <v>120.3725</v>
      </c>
      <c r="AC251" s="24">
        <f t="shared" si="1524"/>
        <v>120.3725</v>
      </c>
      <c r="AD251" s="24">
        <f t="shared" si="1524"/>
        <v>0</v>
      </c>
      <c r="AE251" s="24">
        <f t="shared" ref="AE251:AE254" si="1525">C251</f>
        <v>1.58</v>
      </c>
      <c r="AF251" s="24">
        <v>42.85</v>
      </c>
      <c r="AG251" s="24">
        <f>AE251*AF251</f>
        <v>67.703000000000003</v>
      </c>
      <c r="AH251" s="24">
        <f>AG251-AI251</f>
        <v>67.703000000000003</v>
      </c>
      <c r="AI251" s="24"/>
      <c r="AJ251" s="24">
        <f t="shared" ref="AJ251:AJ254" si="1526">H251</f>
        <v>1.29</v>
      </c>
      <c r="AK251" s="24">
        <v>44.56</v>
      </c>
      <c r="AL251" s="24">
        <f>AJ251*AK251</f>
        <v>57.482400000000005</v>
      </c>
      <c r="AM251" s="24">
        <f>AL251-AN251</f>
        <v>57.482400000000005</v>
      </c>
      <c r="AN251" s="24"/>
      <c r="AO251" s="24">
        <f t="shared" ref="AO251:AO254" si="1527">AE251+AJ251</f>
        <v>2.87</v>
      </c>
      <c r="AP251" s="24">
        <f t="shared" ref="AP251:AP252" si="1528">AG251+AL251</f>
        <v>125.18540000000002</v>
      </c>
      <c r="AQ251" s="24">
        <f t="shared" ref="AQ251:AQ252" si="1529">AH251+AM251</f>
        <v>125.18540000000002</v>
      </c>
      <c r="AR251" s="24">
        <f t="shared" ref="AR251:AR252" si="1530">AI251+AN251</f>
        <v>0</v>
      </c>
    </row>
    <row r="252" spans="1:44" hidden="1" x14ac:dyDescent="0.25">
      <c r="A252" s="17"/>
      <c r="B252" s="3" t="s">
        <v>25</v>
      </c>
      <c r="C252" s="24">
        <v>1.58</v>
      </c>
      <c r="D252" s="24">
        <v>32.270000000000003</v>
      </c>
      <c r="E252" s="24">
        <f>C252*D252</f>
        <v>50.98660000000001</v>
      </c>
      <c r="F252" s="24">
        <f>E252-G252</f>
        <v>50.98660000000001</v>
      </c>
      <c r="G252" s="24"/>
      <c r="H252" s="24">
        <v>1.29</v>
      </c>
      <c r="I252" s="24">
        <v>33.85</v>
      </c>
      <c r="J252" s="24">
        <f>H252*I252</f>
        <v>43.666500000000006</v>
      </c>
      <c r="K252" s="24">
        <f>J252-L252</f>
        <v>43.666500000000006</v>
      </c>
      <c r="L252" s="24"/>
      <c r="M252" s="24">
        <f t="shared" si="1520"/>
        <v>2.87</v>
      </c>
      <c r="N252" s="24">
        <f t="shared" si="1521"/>
        <v>94.653100000000023</v>
      </c>
      <c r="O252" s="24">
        <f t="shared" si="1521"/>
        <v>94.653100000000023</v>
      </c>
      <c r="P252" s="24">
        <f t="shared" si="1521"/>
        <v>0</v>
      </c>
      <c r="Q252" s="24">
        <f t="shared" si="1135"/>
        <v>1.58</v>
      </c>
      <c r="R252" s="24">
        <v>33.85</v>
      </c>
      <c r="S252" s="24">
        <f>Q252*R252</f>
        <v>53.483000000000004</v>
      </c>
      <c r="T252" s="24">
        <f>S252-U252</f>
        <v>53.483000000000004</v>
      </c>
      <c r="U252" s="24"/>
      <c r="V252" s="24">
        <f t="shared" si="1522"/>
        <v>1.29</v>
      </c>
      <c r="W252" s="24">
        <v>35.200000000000003</v>
      </c>
      <c r="X252" s="24">
        <f>V252*W252</f>
        <v>45.408000000000008</v>
      </c>
      <c r="Y252" s="24">
        <f>X252-Z252</f>
        <v>45.408000000000008</v>
      </c>
      <c r="Z252" s="24"/>
      <c r="AA252" s="24">
        <f t="shared" si="1523"/>
        <v>2.87</v>
      </c>
      <c r="AB252" s="24">
        <f t="shared" si="1524"/>
        <v>98.89100000000002</v>
      </c>
      <c r="AC252" s="24">
        <f t="shared" si="1524"/>
        <v>98.89100000000002</v>
      </c>
      <c r="AD252" s="24">
        <f t="shared" si="1524"/>
        <v>0</v>
      </c>
      <c r="AE252" s="24">
        <f t="shared" si="1525"/>
        <v>1.58</v>
      </c>
      <c r="AF252" s="24">
        <v>35.200000000000003</v>
      </c>
      <c r="AG252" s="24">
        <f>AE252*AF252</f>
        <v>55.616000000000007</v>
      </c>
      <c r="AH252" s="24">
        <f>AG252-AI252</f>
        <v>55.616000000000007</v>
      </c>
      <c r="AI252" s="24"/>
      <c r="AJ252" s="24">
        <f t="shared" si="1526"/>
        <v>1.29</v>
      </c>
      <c r="AK252" s="24">
        <v>36.61</v>
      </c>
      <c r="AL252" s="24">
        <f>AJ252*AK252</f>
        <v>47.226900000000001</v>
      </c>
      <c r="AM252" s="24">
        <f>AL252-AN252</f>
        <v>47.226900000000001</v>
      </c>
      <c r="AN252" s="24"/>
      <c r="AO252" s="24">
        <f t="shared" si="1527"/>
        <v>2.87</v>
      </c>
      <c r="AP252" s="24">
        <f t="shared" si="1528"/>
        <v>102.84290000000001</v>
      </c>
      <c r="AQ252" s="24">
        <f t="shared" si="1529"/>
        <v>102.84290000000001</v>
      </c>
      <c r="AR252" s="24">
        <f t="shared" si="1530"/>
        <v>0</v>
      </c>
    </row>
    <row r="253" spans="1:44" ht="31.5" hidden="1" x14ac:dyDescent="0.25">
      <c r="A253" s="17"/>
      <c r="B253" s="3" t="s">
        <v>156</v>
      </c>
      <c r="C253" s="24">
        <v>1.58</v>
      </c>
      <c r="D253" s="24">
        <v>32.270000000000003</v>
      </c>
      <c r="E253" s="24">
        <f>C253*D253*0.5</f>
        <v>25.493300000000005</v>
      </c>
      <c r="F253" s="24">
        <f>E253</f>
        <v>25.493300000000005</v>
      </c>
      <c r="G253" s="24"/>
      <c r="H253" s="24">
        <v>1.29</v>
      </c>
      <c r="I253" s="24">
        <v>33.85</v>
      </c>
      <c r="J253" s="24">
        <f>H253*I253*0.5</f>
        <v>21.833250000000003</v>
      </c>
      <c r="K253" s="24">
        <f>J253</f>
        <v>21.833250000000003</v>
      </c>
      <c r="L253" s="24"/>
      <c r="M253" s="24">
        <f t="shared" si="1520"/>
        <v>2.87</v>
      </c>
      <c r="N253" s="24">
        <f>E253+J253</f>
        <v>47.326550000000012</v>
      </c>
      <c r="O253" s="24">
        <f>N253</f>
        <v>47.326550000000012</v>
      </c>
      <c r="P253" s="24">
        <v>0</v>
      </c>
      <c r="Q253" s="24">
        <f t="shared" si="1135"/>
        <v>1.58</v>
      </c>
      <c r="R253" s="24">
        <v>33.85</v>
      </c>
      <c r="S253" s="24">
        <f>Q253*R253*0.5</f>
        <v>26.741500000000002</v>
      </c>
      <c r="T253" s="24">
        <f>S253</f>
        <v>26.741500000000002</v>
      </c>
      <c r="U253" s="24"/>
      <c r="V253" s="24">
        <f t="shared" si="1522"/>
        <v>1.29</v>
      </c>
      <c r="W253" s="24">
        <v>35.200000000000003</v>
      </c>
      <c r="X253" s="24">
        <f>V253*W253*0.5</f>
        <v>22.704000000000004</v>
      </c>
      <c r="Y253" s="24">
        <f>X253</f>
        <v>22.704000000000004</v>
      </c>
      <c r="Z253" s="24"/>
      <c r="AA253" s="24">
        <f t="shared" si="1523"/>
        <v>2.87</v>
      </c>
      <c r="AB253" s="24">
        <f>S253+X253</f>
        <v>49.44550000000001</v>
      </c>
      <c r="AC253" s="24">
        <f>AB253</f>
        <v>49.44550000000001</v>
      </c>
      <c r="AD253" s="24">
        <v>0</v>
      </c>
      <c r="AE253" s="24">
        <f t="shared" si="1525"/>
        <v>1.58</v>
      </c>
      <c r="AF253" s="24">
        <v>35.200000000000003</v>
      </c>
      <c r="AG253" s="24">
        <f>AE253*AF253*0.5</f>
        <v>27.808000000000003</v>
      </c>
      <c r="AH253" s="24">
        <f>AG253</f>
        <v>27.808000000000003</v>
      </c>
      <c r="AI253" s="24"/>
      <c r="AJ253" s="24">
        <f t="shared" si="1526"/>
        <v>1.29</v>
      </c>
      <c r="AK253" s="24">
        <v>36.61</v>
      </c>
      <c r="AL253" s="24">
        <f>AJ253*AK253*0.5</f>
        <v>23.61345</v>
      </c>
      <c r="AM253" s="24">
        <f>AL253</f>
        <v>23.61345</v>
      </c>
      <c r="AN253" s="24"/>
      <c r="AO253" s="24">
        <f t="shared" si="1527"/>
        <v>2.87</v>
      </c>
      <c r="AP253" s="24">
        <f>AG253+AL253</f>
        <v>51.421450000000007</v>
      </c>
      <c r="AQ253" s="24">
        <f>AP253</f>
        <v>51.421450000000007</v>
      </c>
      <c r="AR253" s="24">
        <v>0</v>
      </c>
    </row>
    <row r="254" spans="1:44" ht="47.25" hidden="1" x14ac:dyDescent="0.25">
      <c r="A254" s="17"/>
      <c r="B254" s="3" t="s">
        <v>161</v>
      </c>
      <c r="C254" s="24">
        <v>1.58</v>
      </c>
      <c r="D254" s="24">
        <v>32.270000000000003</v>
      </c>
      <c r="E254" s="24">
        <f>C254*D254*2</f>
        <v>101.97320000000002</v>
      </c>
      <c r="F254" s="24">
        <f>E254-G254</f>
        <v>101.97320000000002</v>
      </c>
      <c r="G254" s="24"/>
      <c r="H254" s="24">
        <v>1.29</v>
      </c>
      <c r="I254" s="24">
        <v>33.85</v>
      </c>
      <c r="J254" s="24">
        <f>H254*I254*2</f>
        <v>87.333000000000013</v>
      </c>
      <c r="K254" s="24">
        <f>J254-L254</f>
        <v>87.333000000000013</v>
      </c>
      <c r="L254" s="24"/>
      <c r="M254" s="24">
        <f t="shared" si="1520"/>
        <v>2.87</v>
      </c>
      <c r="N254" s="24">
        <f t="shared" ref="N254" si="1531">E254+J254</f>
        <v>189.30620000000005</v>
      </c>
      <c r="O254" s="24">
        <f t="shared" ref="O254" si="1532">F254+K254</f>
        <v>189.30620000000005</v>
      </c>
      <c r="P254" s="24">
        <f t="shared" ref="P254" si="1533">G254+L254</f>
        <v>0</v>
      </c>
      <c r="Q254" s="24">
        <f t="shared" si="1135"/>
        <v>1.58</v>
      </c>
      <c r="R254" s="24">
        <v>33.85</v>
      </c>
      <c r="S254" s="24">
        <f>Q254*R254*2</f>
        <v>106.96600000000001</v>
      </c>
      <c r="T254" s="24">
        <f>S254-U254</f>
        <v>106.96600000000001</v>
      </c>
      <c r="U254" s="24"/>
      <c r="V254" s="24">
        <f t="shared" si="1522"/>
        <v>1.29</v>
      </c>
      <c r="W254" s="24">
        <v>35.200000000000003</v>
      </c>
      <c r="X254" s="24">
        <f>V254*W254*2</f>
        <v>90.816000000000017</v>
      </c>
      <c r="Y254" s="24">
        <f>X254-Z254</f>
        <v>90.816000000000017</v>
      </c>
      <c r="Z254" s="24"/>
      <c r="AA254" s="24">
        <f t="shared" si="1523"/>
        <v>2.87</v>
      </c>
      <c r="AB254" s="24">
        <f t="shared" ref="AB254" si="1534">S254+X254</f>
        <v>197.78200000000004</v>
      </c>
      <c r="AC254" s="24">
        <f t="shared" ref="AC254" si="1535">T254+Y254</f>
        <v>197.78200000000004</v>
      </c>
      <c r="AD254" s="24">
        <f t="shared" ref="AD254" si="1536">U254+Z254</f>
        <v>0</v>
      </c>
      <c r="AE254" s="24">
        <f t="shared" si="1525"/>
        <v>1.58</v>
      </c>
      <c r="AF254" s="24">
        <v>35.200000000000003</v>
      </c>
      <c r="AG254" s="24">
        <f>AE254*AF254*2</f>
        <v>111.23200000000001</v>
      </c>
      <c r="AH254" s="24">
        <f>AG254-AI254</f>
        <v>111.23200000000001</v>
      </c>
      <c r="AI254" s="24"/>
      <c r="AJ254" s="24">
        <f t="shared" si="1526"/>
        <v>1.29</v>
      </c>
      <c r="AK254" s="24">
        <v>36.61</v>
      </c>
      <c r="AL254" s="24">
        <f>AJ254*AK254*2</f>
        <v>94.453800000000001</v>
      </c>
      <c r="AM254" s="24">
        <f>AL254-AN254</f>
        <v>94.453800000000001</v>
      </c>
      <c r="AN254" s="24"/>
      <c r="AO254" s="24">
        <f t="shared" si="1527"/>
        <v>2.87</v>
      </c>
      <c r="AP254" s="24">
        <f t="shared" ref="AP254" si="1537">AG254+AL254</f>
        <v>205.68580000000003</v>
      </c>
      <c r="AQ254" s="24">
        <f t="shared" ref="AQ254" si="1538">AH254+AM254</f>
        <v>205.68580000000003</v>
      </c>
      <c r="AR254" s="24">
        <f t="shared" ref="AR254" si="1539">AI254+AN254</f>
        <v>0</v>
      </c>
    </row>
    <row r="255" spans="1:44" s="15" customFormat="1" ht="63" hidden="1" x14ac:dyDescent="0.25">
      <c r="A255" s="22" t="s">
        <v>115</v>
      </c>
      <c r="B255" s="29" t="s">
        <v>173</v>
      </c>
      <c r="C255" s="8"/>
      <c r="D255" s="8"/>
      <c r="E255" s="8">
        <f t="shared" ref="E255" si="1540">E256+E257+E258+E259</f>
        <v>234.42650000000003</v>
      </c>
      <c r="F255" s="8">
        <f t="shared" ref="F255" si="1541">F256+F257+F258+F259</f>
        <v>234.42650000000003</v>
      </c>
      <c r="G255" s="8">
        <f t="shared" ref="G255" si="1542">G256+G257+G258+G259</f>
        <v>0</v>
      </c>
      <c r="H255" s="8"/>
      <c r="I255" s="8"/>
      <c r="J255" s="8">
        <f t="shared" ref="J255" si="1543">J256+J257+J258+J259</f>
        <v>228.33524999999997</v>
      </c>
      <c r="K255" s="8">
        <f t="shared" ref="K255" si="1544">K256+K257+K258+K259</f>
        <v>228.33524999999997</v>
      </c>
      <c r="L255" s="8">
        <f t="shared" ref="L255" si="1545">L256+L257+L258+L259</f>
        <v>0</v>
      </c>
      <c r="M255" s="8"/>
      <c r="N255" s="8">
        <f t="shared" ref="N255" si="1546">N256+N257+N258+N259</f>
        <v>462.76175000000006</v>
      </c>
      <c r="O255" s="8">
        <f t="shared" ref="O255" si="1547">O256+O257+O258+O259</f>
        <v>462.76175000000006</v>
      </c>
      <c r="P255" s="8">
        <f t="shared" ref="P255" si="1548">P256+P257+P258+P259</f>
        <v>0</v>
      </c>
      <c r="Q255" s="8"/>
      <c r="R255" s="8"/>
      <c r="S255" s="8">
        <f t="shared" ref="S255" si="1549">S256+S257+S258+S259</f>
        <v>245.89950000000002</v>
      </c>
      <c r="T255" s="8">
        <f t="shared" ref="T255" si="1550">T256+T257+T258+T259</f>
        <v>245.89950000000002</v>
      </c>
      <c r="U255" s="8">
        <f t="shared" ref="U255" si="1551">U256+U257+U258+U259</f>
        <v>0</v>
      </c>
      <c r="V255" s="8"/>
      <c r="W255" s="8"/>
      <c r="X255" s="8">
        <f t="shared" ref="X255" si="1552">X256+X257+X258+X259</f>
        <v>237.45150000000001</v>
      </c>
      <c r="Y255" s="8">
        <f t="shared" ref="Y255" si="1553">Y256+Y257+Y258+Y259</f>
        <v>237.45150000000001</v>
      </c>
      <c r="Z255" s="8">
        <f t="shared" ref="Z255" si="1554">Z256+Z257+Z258+Z259</f>
        <v>0</v>
      </c>
      <c r="AA255" s="8"/>
      <c r="AB255" s="8">
        <f t="shared" ref="AB255" si="1555">AB256+AB257+AB258+AB259</f>
        <v>483.351</v>
      </c>
      <c r="AC255" s="8">
        <f t="shared" ref="AC255" si="1556">AC256+AC257+AC258+AC259</f>
        <v>483.351</v>
      </c>
      <c r="AD255" s="8">
        <f t="shared" ref="AD255" si="1557">AD256+AD257+AD258+AD259</f>
        <v>0</v>
      </c>
      <c r="AE255" s="8"/>
      <c r="AF255" s="8"/>
      <c r="AG255" s="8">
        <f t="shared" ref="AG255:AI255" si="1558">AG256+AG257+AG258+AG259</f>
        <v>255.71700000000004</v>
      </c>
      <c r="AH255" s="8">
        <f t="shared" si="1558"/>
        <v>255.71700000000004</v>
      </c>
      <c r="AI255" s="8">
        <f t="shared" si="1558"/>
        <v>0</v>
      </c>
      <c r="AJ255" s="8"/>
      <c r="AK255" s="8"/>
      <c r="AL255" s="8">
        <f t="shared" ref="AL255:AN255" si="1559">AL256+AL257+AL258+AL259</f>
        <v>246.95384999999999</v>
      </c>
      <c r="AM255" s="8">
        <f t="shared" si="1559"/>
        <v>246.95384999999999</v>
      </c>
      <c r="AN255" s="8">
        <f t="shared" si="1559"/>
        <v>0</v>
      </c>
      <c r="AO255" s="8"/>
      <c r="AP255" s="8">
        <f t="shared" ref="AP255:AR255" si="1560">AP256+AP257+AP258+AP259</f>
        <v>502.67085000000003</v>
      </c>
      <c r="AQ255" s="8">
        <f t="shared" si="1560"/>
        <v>502.67085000000003</v>
      </c>
      <c r="AR255" s="8">
        <f t="shared" si="1560"/>
        <v>0</v>
      </c>
    </row>
    <row r="256" spans="1:44" hidden="1" x14ac:dyDescent="0.25">
      <c r="A256" s="17"/>
      <c r="B256" s="3" t="s">
        <v>23</v>
      </c>
      <c r="C256" s="24">
        <v>1.54</v>
      </c>
      <c r="D256" s="24">
        <v>39.28</v>
      </c>
      <c r="E256" s="24">
        <f>C256*D256</f>
        <v>60.491200000000006</v>
      </c>
      <c r="F256" s="24">
        <f>E256-G256</f>
        <v>60.491200000000006</v>
      </c>
      <c r="G256" s="24"/>
      <c r="H256" s="24">
        <v>1.43</v>
      </c>
      <c r="I256" s="24">
        <v>41.2</v>
      </c>
      <c r="J256" s="24">
        <f>H256*I256</f>
        <v>58.916000000000004</v>
      </c>
      <c r="K256" s="24">
        <f>J256-L256</f>
        <v>58.916000000000004</v>
      </c>
      <c r="L256" s="24"/>
      <c r="M256" s="24">
        <f t="shared" ref="M256:M259" si="1561">C256+H256</f>
        <v>2.9699999999999998</v>
      </c>
      <c r="N256" s="24">
        <f t="shared" ref="N256:P257" si="1562">E256+J256</f>
        <v>119.40720000000002</v>
      </c>
      <c r="O256" s="24">
        <f t="shared" si="1562"/>
        <v>119.40720000000002</v>
      </c>
      <c r="P256" s="24">
        <f t="shared" si="1562"/>
        <v>0</v>
      </c>
      <c r="Q256" s="24">
        <f t="shared" si="1135"/>
        <v>1.54</v>
      </c>
      <c r="R256" s="24">
        <v>41.2</v>
      </c>
      <c r="S256" s="24">
        <f>Q256*R256</f>
        <v>63.448000000000008</v>
      </c>
      <c r="T256" s="24">
        <f>S256-U256</f>
        <v>63.448000000000008</v>
      </c>
      <c r="U256" s="24"/>
      <c r="V256" s="24">
        <f t="shared" ref="V256:V259" si="1563">H256</f>
        <v>1.43</v>
      </c>
      <c r="W256" s="24">
        <v>42.85</v>
      </c>
      <c r="X256" s="24">
        <f>V256*W256</f>
        <v>61.275500000000001</v>
      </c>
      <c r="Y256" s="24">
        <f>X256-Z256</f>
        <v>61.275500000000001</v>
      </c>
      <c r="Z256" s="24"/>
      <c r="AA256" s="24">
        <f t="shared" ref="AA256:AA259" si="1564">Q256+V256</f>
        <v>2.9699999999999998</v>
      </c>
      <c r="AB256" s="24">
        <f t="shared" ref="AB256:AD257" si="1565">S256+X256</f>
        <v>124.7235</v>
      </c>
      <c r="AC256" s="24">
        <f t="shared" si="1565"/>
        <v>124.7235</v>
      </c>
      <c r="AD256" s="24">
        <f t="shared" si="1565"/>
        <v>0</v>
      </c>
      <c r="AE256" s="24">
        <f t="shared" ref="AE256:AE259" si="1566">C256</f>
        <v>1.54</v>
      </c>
      <c r="AF256" s="24">
        <v>42.85</v>
      </c>
      <c r="AG256" s="24">
        <f>AE256*AF256</f>
        <v>65.989000000000004</v>
      </c>
      <c r="AH256" s="24">
        <f>AG256-AI256</f>
        <v>65.989000000000004</v>
      </c>
      <c r="AI256" s="24"/>
      <c r="AJ256" s="24">
        <f t="shared" ref="AJ256:AJ259" si="1567">H256</f>
        <v>1.43</v>
      </c>
      <c r="AK256" s="24">
        <v>44.56</v>
      </c>
      <c r="AL256" s="24">
        <f>AJ256*AK256</f>
        <v>63.720799999999997</v>
      </c>
      <c r="AM256" s="24">
        <f>AL256-AN256</f>
        <v>63.720799999999997</v>
      </c>
      <c r="AN256" s="24"/>
      <c r="AO256" s="24">
        <f t="shared" ref="AO256:AO259" si="1568">AE256+AJ256</f>
        <v>2.9699999999999998</v>
      </c>
      <c r="AP256" s="24">
        <f t="shared" ref="AP256:AP257" si="1569">AG256+AL256</f>
        <v>129.7098</v>
      </c>
      <c r="AQ256" s="24">
        <f t="shared" ref="AQ256:AQ257" si="1570">AH256+AM256</f>
        <v>129.7098</v>
      </c>
      <c r="AR256" s="24">
        <f t="shared" ref="AR256:AR257" si="1571">AI256+AN256</f>
        <v>0</v>
      </c>
    </row>
    <row r="257" spans="1:44" hidden="1" x14ac:dyDescent="0.25">
      <c r="A257" s="17"/>
      <c r="B257" s="3" t="s">
        <v>25</v>
      </c>
      <c r="C257" s="24">
        <v>1.54</v>
      </c>
      <c r="D257" s="24">
        <v>32.270000000000003</v>
      </c>
      <c r="E257" s="24">
        <f>C257*D257</f>
        <v>49.695800000000006</v>
      </c>
      <c r="F257" s="24">
        <f>E257-G257</f>
        <v>49.695800000000006</v>
      </c>
      <c r="G257" s="24"/>
      <c r="H257" s="24">
        <v>1.43</v>
      </c>
      <c r="I257" s="24">
        <v>33.85</v>
      </c>
      <c r="J257" s="24">
        <f>H257*I257</f>
        <v>48.405499999999996</v>
      </c>
      <c r="K257" s="24">
        <f>J257-L257</f>
        <v>48.405499999999996</v>
      </c>
      <c r="L257" s="24"/>
      <c r="M257" s="24">
        <f t="shared" si="1561"/>
        <v>2.9699999999999998</v>
      </c>
      <c r="N257" s="24">
        <f t="shared" si="1562"/>
        <v>98.101300000000009</v>
      </c>
      <c r="O257" s="24">
        <f t="shared" si="1562"/>
        <v>98.101300000000009</v>
      </c>
      <c r="P257" s="24">
        <f t="shared" si="1562"/>
        <v>0</v>
      </c>
      <c r="Q257" s="24">
        <f t="shared" si="1135"/>
        <v>1.54</v>
      </c>
      <c r="R257" s="24">
        <v>33.85</v>
      </c>
      <c r="S257" s="24">
        <f>Q257*R257</f>
        <v>52.129000000000005</v>
      </c>
      <c r="T257" s="24">
        <f>S257-U257</f>
        <v>52.129000000000005</v>
      </c>
      <c r="U257" s="24"/>
      <c r="V257" s="24">
        <f t="shared" si="1563"/>
        <v>1.43</v>
      </c>
      <c r="W257" s="24">
        <v>35.200000000000003</v>
      </c>
      <c r="X257" s="24">
        <f>V257*W257</f>
        <v>50.335999999999999</v>
      </c>
      <c r="Y257" s="24">
        <f>X257-Z257</f>
        <v>50.335999999999999</v>
      </c>
      <c r="Z257" s="24"/>
      <c r="AA257" s="24">
        <f t="shared" si="1564"/>
        <v>2.9699999999999998</v>
      </c>
      <c r="AB257" s="24">
        <f t="shared" si="1565"/>
        <v>102.465</v>
      </c>
      <c r="AC257" s="24">
        <f t="shared" si="1565"/>
        <v>102.465</v>
      </c>
      <c r="AD257" s="24">
        <f t="shared" si="1565"/>
        <v>0</v>
      </c>
      <c r="AE257" s="24">
        <f t="shared" si="1566"/>
        <v>1.54</v>
      </c>
      <c r="AF257" s="24">
        <v>35.200000000000003</v>
      </c>
      <c r="AG257" s="24">
        <f>AE257*AF257</f>
        <v>54.208000000000006</v>
      </c>
      <c r="AH257" s="24">
        <f>AG257-AI257</f>
        <v>54.208000000000006</v>
      </c>
      <c r="AI257" s="24"/>
      <c r="AJ257" s="24">
        <f t="shared" si="1567"/>
        <v>1.43</v>
      </c>
      <c r="AK257" s="24">
        <v>36.61</v>
      </c>
      <c r="AL257" s="24">
        <f>AJ257*AK257</f>
        <v>52.3523</v>
      </c>
      <c r="AM257" s="24">
        <f>AL257-AN257</f>
        <v>52.3523</v>
      </c>
      <c r="AN257" s="24"/>
      <c r="AO257" s="24">
        <f t="shared" si="1568"/>
        <v>2.9699999999999998</v>
      </c>
      <c r="AP257" s="24">
        <f t="shared" si="1569"/>
        <v>106.56030000000001</v>
      </c>
      <c r="AQ257" s="24">
        <f t="shared" si="1570"/>
        <v>106.56030000000001</v>
      </c>
      <c r="AR257" s="24">
        <f t="shared" si="1571"/>
        <v>0</v>
      </c>
    </row>
    <row r="258" spans="1:44" ht="31.5" hidden="1" x14ac:dyDescent="0.25">
      <c r="A258" s="17"/>
      <c r="B258" s="3" t="s">
        <v>156</v>
      </c>
      <c r="C258" s="24">
        <v>1.54</v>
      </c>
      <c r="D258" s="24">
        <v>32.270000000000003</v>
      </c>
      <c r="E258" s="24">
        <f>C258*D258*0.5</f>
        <v>24.847900000000003</v>
      </c>
      <c r="F258" s="24">
        <f>E258</f>
        <v>24.847900000000003</v>
      </c>
      <c r="G258" s="24"/>
      <c r="H258" s="24">
        <v>1.43</v>
      </c>
      <c r="I258" s="24">
        <v>33.85</v>
      </c>
      <c r="J258" s="24">
        <f>H258*I258*0.5</f>
        <v>24.202749999999998</v>
      </c>
      <c r="K258" s="24">
        <f>J258</f>
        <v>24.202749999999998</v>
      </c>
      <c r="L258" s="24"/>
      <c r="M258" s="24">
        <f t="shared" si="1561"/>
        <v>2.9699999999999998</v>
      </c>
      <c r="N258" s="24">
        <f>E258+J258</f>
        <v>49.050650000000005</v>
      </c>
      <c r="O258" s="24">
        <f>N258</f>
        <v>49.050650000000005</v>
      </c>
      <c r="P258" s="24">
        <v>0</v>
      </c>
      <c r="Q258" s="24">
        <f t="shared" si="1135"/>
        <v>1.54</v>
      </c>
      <c r="R258" s="24">
        <v>33.85</v>
      </c>
      <c r="S258" s="24">
        <f>Q258*R258*0.5</f>
        <v>26.064500000000002</v>
      </c>
      <c r="T258" s="24">
        <f>S258</f>
        <v>26.064500000000002</v>
      </c>
      <c r="U258" s="24"/>
      <c r="V258" s="24">
        <f t="shared" si="1563"/>
        <v>1.43</v>
      </c>
      <c r="W258" s="24">
        <v>35.200000000000003</v>
      </c>
      <c r="X258" s="24">
        <f>V258*W258*0.5</f>
        <v>25.167999999999999</v>
      </c>
      <c r="Y258" s="24">
        <f>X258</f>
        <v>25.167999999999999</v>
      </c>
      <c r="Z258" s="24"/>
      <c r="AA258" s="24">
        <f t="shared" si="1564"/>
        <v>2.9699999999999998</v>
      </c>
      <c r="AB258" s="24">
        <f>S258+X258</f>
        <v>51.232500000000002</v>
      </c>
      <c r="AC258" s="24">
        <f>AB258</f>
        <v>51.232500000000002</v>
      </c>
      <c r="AD258" s="24">
        <v>0</v>
      </c>
      <c r="AE258" s="24">
        <f t="shared" si="1566"/>
        <v>1.54</v>
      </c>
      <c r="AF258" s="24">
        <v>35.200000000000003</v>
      </c>
      <c r="AG258" s="24">
        <f>AE258*AF258*0.5</f>
        <v>27.104000000000003</v>
      </c>
      <c r="AH258" s="24">
        <f>AG258</f>
        <v>27.104000000000003</v>
      </c>
      <c r="AI258" s="24"/>
      <c r="AJ258" s="24">
        <f t="shared" si="1567"/>
        <v>1.43</v>
      </c>
      <c r="AK258" s="24">
        <v>36.61</v>
      </c>
      <c r="AL258" s="24">
        <f>AJ258*AK258*0.5</f>
        <v>26.17615</v>
      </c>
      <c r="AM258" s="24">
        <f>AL258</f>
        <v>26.17615</v>
      </c>
      <c r="AN258" s="24"/>
      <c r="AO258" s="24">
        <f t="shared" si="1568"/>
        <v>2.9699999999999998</v>
      </c>
      <c r="AP258" s="24">
        <f>AG258+AL258</f>
        <v>53.280150000000006</v>
      </c>
      <c r="AQ258" s="24">
        <f>AP258</f>
        <v>53.280150000000006</v>
      </c>
      <c r="AR258" s="24">
        <v>0</v>
      </c>
    </row>
    <row r="259" spans="1:44" ht="47.25" hidden="1" x14ac:dyDescent="0.25">
      <c r="A259" s="17"/>
      <c r="B259" s="3" t="s">
        <v>161</v>
      </c>
      <c r="C259" s="24">
        <v>1.54</v>
      </c>
      <c r="D259" s="24">
        <v>32.270000000000003</v>
      </c>
      <c r="E259" s="24">
        <f>C259*D259*2</f>
        <v>99.391600000000011</v>
      </c>
      <c r="F259" s="24">
        <f>E259-G259</f>
        <v>99.391600000000011</v>
      </c>
      <c r="G259" s="24"/>
      <c r="H259" s="24">
        <v>1.43</v>
      </c>
      <c r="I259" s="24">
        <v>33.85</v>
      </c>
      <c r="J259" s="24">
        <f>H259*I259*2</f>
        <v>96.810999999999993</v>
      </c>
      <c r="K259" s="24">
        <f>J259-L259</f>
        <v>96.810999999999993</v>
      </c>
      <c r="L259" s="24"/>
      <c r="M259" s="24">
        <f t="shared" si="1561"/>
        <v>2.9699999999999998</v>
      </c>
      <c r="N259" s="24">
        <f t="shared" ref="N259" si="1572">E259+J259</f>
        <v>196.20260000000002</v>
      </c>
      <c r="O259" s="24">
        <f t="shared" ref="O259" si="1573">F259+K259</f>
        <v>196.20260000000002</v>
      </c>
      <c r="P259" s="24">
        <f t="shared" ref="P259" si="1574">G259+L259</f>
        <v>0</v>
      </c>
      <c r="Q259" s="24">
        <f t="shared" si="1135"/>
        <v>1.54</v>
      </c>
      <c r="R259" s="24">
        <v>33.85</v>
      </c>
      <c r="S259" s="24">
        <f>Q259*R259*2</f>
        <v>104.25800000000001</v>
      </c>
      <c r="T259" s="24">
        <f>S259-U259</f>
        <v>104.25800000000001</v>
      </c>
      <c r="U259" s="24"/>
      <c r="V259" s="24">
        <f t="shared" si="1563"/>
        <v>1.43</v>
      </c>
      <c r="W259" s="24">
        <v>35.200000000000003</v>
      </c>
      <c r="X259" s="24">
        <f>V259*W259*2</f>
        <v>100.672</v>
      </c>
      <c r="Y259" s="24">
        <f>X259-Z259</f>
        <v>100.672</v>
      </c>
      <c r="Z259" s="24"/>
      <c r="AA259" s="24">
        <f t="shared" si="1564"/>
        <v>2.9699999999999998</v>
      </c>
      <c r="AB259" s="24">
        <f t="shared" ref="AB259" si="1575">S259+X259</f>
        <v>204.93</v>
      </c>
      <c r="AC259" s="24">
        <f t="shared" ref="AC259" si="1576">T259+Y259</f>
        <v>204.93</v>
      </c>
      <c r="AD259" s="24">
        <f t="shared" ref="AD259" si="1577">U259+Z259</f>
        <v>0</v>
      </c>
      <c r="AE259" s="24">
        <f t="shared" si="1566"/>
        <v>1.54</v>
      </c>
      <c r="AF259" s="24">
        <v>35.200000000000003</v>
      </c>
      <c r="AG259" s="24">
        <f>AE259*AF259*2</f>
        <v>108.41600000000001</v>
      </c>
      <c r="AH259" s="24">
        <f>AG259-AI259</f>
        <v>108.41600000000001</v>
      </c>
      <c r="AI259" s="24"/>
      <c r="AJ259" s="24">
        <f t="shared" si="1567"/>
        <v>1.43</v>
      </c>
      <c r="AK259" s="24">
        <v>36.61</v>
      </c>
      <c r="AL259" s="24">
        <f>AJ259*AK259*2</f>
        <v>104.7046</v>
      </c>
      <c r="AM259" s="24">
        <f>AL259-AN259</f>
        <v>104.7046</v>
      </c>
      <c r="AN259" s="24"/>
      <c r="AO259" s="24">
        <f t="shared" si="1568"/>
        <v>2.9699999999999998</v>
      </c>
      <c r="AP259" s="24">
        <f t="shared" ref="AP259" si="1578">AG259+AL259</f>
        <v>213.12060000000002</v>
      </c>
      <c r="AQ259" s="24">
        <f t="shared" ref="AQ259" si="1579">AH259+AM259</f>
        <v>213.12060000000002</v>
      </c>
      <c r="AR259" s="24">
        <f t="shared" ref="AR259" si="1580">AI259+AN259</f>
        <v>0</v>
      </c>
    </row>
    <row r="260" spans="1:44" s="15" customFormat="1" ht="31.5" hidden="1" x14ac:dyDescent="0.25">
      <c r="A260" s="22" t="s">
        <v>116</v>
      </c>
      <c r="B260" s="29" t="s">
        <v>48</v>
      </c>
      <c r="C260" s="8"/>
      <c r="D260" s="8"/>
      <c r="E260" s="8">
        <f t="shared" ref="E260" si="1581">E261+E262+E263+E264</f>
        <v>215.02645000000001</v>
      </c>
      <c r="F260" s="8">
        <f t="shared" ref="F260" si="1582">F261+F262+F263+F264</f>
        <v>215.02645000000001</v>
      </c>
      <c r="G260" s="8">
        <f t="shared" ref="G260" si="1583">G261+G262+G263+G264</f>
        <v>0</v>
      </c>
      <c r="H260" s="8"/>
      <c r="I260" s="8"/>
      <c r="J260" s="8">
        <f t="shared" ref="J260" si="1584">J261+J262+J263+J264</f>
        <v>200.82575000000003</v>
      </c>
      <c r="K260" s="8">
        <f t="shared" ref="K260" si="1585">K261+K262+K263+K264</f>
        <v>200.82575000000003</v>
      </c>
      <c r="L260" s="8">
        <f t="shared" ref="L260" si="1586">L261+L262+L263+L264</f>
        <v>0</v>
      </c>
      <c r="M260" s="8"/>
      <c r="N260" s="8">
        <f t="shared" ref="N260" si="1587">N261+N262+N263+N264</f>
        <v>415.85220000000004</v>
      </c>
      <c r="O260" s="8">
        <f t="shared" ref="O260" si="1588">O261+O262+O263+O264</f>
        <v>415.85220000000004</v>
      </c>
      <c r="P260" s="8">
        <f t="shared" ref="P260" si="1589">P261+P262+P263+P264</f>
        <v>0</v>
      </c>
      <c r="Q260" s="8"/>
      <c r="R260" s="8"/>
      <c r="S260" s="8">
        <f t="shared" ref="S260" si="1590">S261+S262+S263+S264</f>
        <v>225.54775000000001</v>
      </c>
      <c r="T260" s="8">
        <f t="shared" ref="T260" si="1591">T261+T262+T263+T264</f>
        <v>225.54775000000001</v>
      </c>
      <c r="U260" s="8">
        <f t="shared" ref="U260" si="1592">U261+U262+U263+U264</f>
        <v>0</v>
      </c>
      <c r="V260" s="8"/>
      <c r="W260" s="8"/>
      <c r="X260" s="8">
        <f t="shared" ref="X260" si="1593">X261+X262+X263+X264</f>
        <v>208.84700000000004</v>
      </c>
      <c r="Y260" s="8">
        <f t="shared" ref="Y260" si="1594">Y261+Y262+Y263+Y264</f>
        <v>208.84700000000004</v>
      </c>
      <c r="Z260" s="8">
        <f t="shared" ref="Z260" si="1595">Z261+Z262+Z263+Z264</f>
        <v>0</v>
      </c>
      <c r="AA260" s="8"/>
      <c r="AB260" s="8">
        <f t="shared" ref="AB260" si="1596">AB261+AB262+AB263+AB264</f>
        <v>434.39475000000004</v>
      </c>
      <c r="AC260" s="8">
        <f t="shared" ref="AC260" si="1597">AC261+AC262+AC263+AC264</f>
        <v>434.39475000000004</v>
      </c>
      <c r="AD260" s="8">
        <f t="shared" ref="AD260" si="1598">AD261+AD262+AD263+AD264</f>
        <v>0</v>
      </c>
      <c r="AE260" s="8"/>
      <c r="AF260" s="8"/>
      <c r="AG260" s="8">
        <f t="shared" ref="AG260:AI260" si="1599">AG261+AG262+AG263+AG264</f>
        <v>234.5575</v>
      </c>
      <c r="AH260" s="8">
        <f t="shared" si="1599"/>
        <v>234.5575</v>
      </c>
      <c r="AI260" s="8">
        <f t="shared" si="1599"/>
        <v>0</v>
      </c>
      <c r="AJ260" s="8"/>
      <c r="AK260" s="8"/>
      <c r="AL260" s="8">
        <f t="shared" ref="AL260:AN260" si="1600">AL261+AL262+AL263+AL264</f>
        <v>217.20155</v>
      </c>
      <c r="AM260" s="8">
        <f t="shared" si="1600"/>
        <v>217.20155</v>
      </c>
      <c r="AN260" s="8">
        <f t="shared" si="1600"/>
        <v>0</v>
      </c>
      <c r="AO260" s="8"/>
      <c r="AP260" s="8">
        <f t="shared" ref="AP260:AR260" si="1601">AP261+AP262+AP263+AP264</f>
        <v>451.75905</v>
      </c>
      <c r="AQ260" s="8">
        <f t="shared" si="1601"/>
        <v>451.75905</v>
      </c>
      <c r="AR260" s="8">
        <f t="shared" si="1601"/>
        <v>0</v>
      </c>
    </row>
    <row r="261" spans="1:44" hidden="1" x14ac:dyDescent="0.25">
      <c r="A261" s="17"/>
      <c r="B261" s="3" t="s">
        <v>23</v>
      </c>
      <c r="C261" s="24">
        <v>2.11</v>
      </c>
      <c r="D261" s="24">
        <v>39.28</v>
      </c>
      <c r="E261" s="24">
        <f>C261*D261</f>
        <v>82.880799999999994</v>
      </c>
      <c r="F261" s="24">
        <f>E261-G261</f>
        <v>82.880799999999994</v>
      </c>
      <c r="G261" s="24"/>
      <c r="H261" s="24">
        <v>1.74</v>
      </c>
      <c r="I261" s="24">
        <v>41.2</v>
      </c>
      <c r="J261" s="24">
        <f>H261*I261</f>
        <v>71.688000000000002</v>
      </c>
      <c r="K261" s="24">
        <f>J261-L261</f>
        <v>71.688000000000002</v>
      </c>
      <c r="L261" s="24"/>
      <c r="M261" s="24">
        <f t="shared" ref="M261:M264" si="1602">C261+H261</f>
        <v>3.8499999999999996</v>
      </c>
      <c r="N261" s="24">
        <f t="shared" ref="N261:P262" si="1603">E261+J261</f>
        <v>154.56880000000001</v>
      </c>
      <c r="O261" s="24">
        <f t="shared" si="1603"/>
        <v>154.56880000000001</v>
      </c>
      <c r="P261" s="24">
        <f t="shared" si="1603"/>
        <v>0</v>
      </c>
      <c r="Q261" s="24">
        <f t="shared" si="1135"/>
        <v>2.11</v>
      </c>
      <c r="R261" s="24">
        <v>41.2</v>
      </c>
      <c r="S261" s="24">
        <f>Q261*R261</f>
        <v>86.932000000000002</v>
      </c>
      <c r="T261" s="24">
        <f>S261-U261</f>
        <v>86.932000000000002</v>
      </c>
      <c r="U261" s="24"/>
      <c r="V261" s="24">
        <f t="shared" ref="V261:V264" si="1604">H261</f>
        <v>1.74</v>
      </c>
      <c r="W261" s="24">
        <v>42.85</v>
      </c>
      <c r="X261" s="24">
        <f>V261*W261</f>
        <v>74.558999999999997</v>
      </c>
      <c r="Y261" s="24">
        <f>X261-Z261</f>
        <v>74.558999999999997</v>
      </c>
      <c r="Z261" s="24"/>
      <c r="AA261" s="24">
        <f t="shared" ref="AA261:AA264" si="1605">Q261+V261</f>
        <v>3.8499999999999996</v>
      </c>
      <c r="AB261" s="24">
        <f t="shared" ref="AB261:AD262" si="1606">S261+X261</f>
        <v>161.49099999999999</v>
      </c>
      <c r="AC261" s="24">
        <f t="shared" si="1606"/>
        <v>161.49099999999999</v>
      </c>
      <c r="AD261" s="24">
        <f t="shared" si="1606"/>
        <v>0</v>
      </c>
      <c r="AE261" s="24">
        <f t="shared" ref="AE261:AE264" si="1607">C261</f>
        <v>2.11</v>
      </c>
      <c r="AF261" s="24">
        <v>42.85</v>
      </c>
      <c r="AG261" s="24">
        <f>AE261*AF261</f>
        <v>90.413499999999999</v>
      </c>
      <c r="AH261" s="24">
        <f>AG261-AI261</f>
        <v>90.413499999999999</v>
      </c>
      <c r="AI261" s="24"/>
      <c r="AJ261" s="24">
        <f t="shared" ref="AJ261:AJ264" si="1608">H261</f>
        <v>1.74</v>
      </c>
      <c r="AK261" s="24">
        <v>44.56</v>
      </c>
      <c r="AL261" s="24">
        <f>AJ261*AK261</f>
        <v>77.534400000000005</v>
      </c>
      <c r="AM261" s="24">
        <f>AL261-AN261</f>
        <v>77.534400000000005</v>
      </c>
      <c r="AN261" s="24"/>
      <c r="AO261" s="24">
        <f t="shared" ref="AO261:AO264" si="1609">AE261+AJ261</f>
        <v>3.8499999999999996</v>
      </c>
      <c r="AP261" s="24">
        <f t="shared" ref="AP261:AP262" si="1610">AG261+AL261</f>
        <v>167.9479</v>
      </c>
      <c r="AQ261" s="24">
        <f t="shared" ref="AQ261:AQ262" si="1611">AH261+AM261</f>
        <v>167.9479</v>
      </c>
      <c r="AR261" s="24">
        <f t="shared" ref="AR261:AR262" si="1612">AI261+AN261</f>
        <v>0</v>
      </c>
    </row>
    <row r="262" spans="1:44" hidden="1" x14ac:dyDescent="0.25">
      <c r="A262" s="17"/>
      <c r="B262" s="3" t="s">
        <v>25</v>
      </c>
      <c r="C262" s="24">
        <v>1.17</v>
      </c>
      <c r="D262" s="24">
        <v>32.270000000000003</v>
      </c>
      <c r="E262" s="24">
        <f>C262*D262</f>
        <v>37.755900000000004</v>
      </c>
      <c r="F262" s="24">
        <f>E262-G262</f>
        <v>37.755900000000004</v>
      </c>
      <c r="G262" s="24"/>
      <c r="H262" s="24">
        <v>1.0900000000000001</v>
      </c>
      <c r="I262" s="24">
        <v>33.85</v>
      </c>
      <c r="J262" s="24">
        <f>H262*I262</f>
        <v>36.896500000000003</v>
      </c>
      <c r="K262" s="24">
        <f>J262-L262</f>
        <v>36.896500000000003</v>
      </c>
      <c r="L262" s="24"/>
      <c r="M262" s="24">
        <f t="shared" si="1602"/>
        <v>2.2599999999999998</v>
      </c>
      <c r="N262" s="24">
        <f t="shared" si="1603"/>
        <v>74.6524</v>
      </c>
      <c r="O262" s="24">
        <f t="shared" si="1603"/>
        <v>74.6524</v>
      </c>
      <c r="P262" s="24">
        <f t="shared" si="1603"/>
        <v>0</v>
      </c>
      <c r="Q262" s="24">
        <f t="shared" si="1135"/>
        <v>1.17</v>
      </c>
      <c r="R262" s="24">
        <v>33.85</v>
      </c>
      <c r="S262" s="24">
        <f>Q262*R262</f>
        <v>39.604500000000002</v>
      </c>
      <c r="T262" s="24">
        <f>S262-U262</f>
        <v>39.604500000000002</v>
      </c>
      <c r="U262" s="24"/>
      <c r="V262" s="24">
        <f t="shared" si="1604"/>
        <v>1.0900000000000001</v>
      </c>
      <c r="W262" s="24">
        <v>35.200000000000003</v>
      </c>
      <c r="X262" s="24">
        <f>V262*W262</f>
        <v>38.368000000000009</v>
      </c>
      <c r="Y262" s="24">
        <f>X262-Z262</f>
        <v>38.368000000000009</v>
      </c>
      <c r="Z262" s="24"/>
      <c r="AA262" s="24">
        <f t="shared" si="1605"/>
        <v>2.2599999999999998</v>
      </c>
      <c r="AB262" s="24">
        <f t="shared" si="1606"/>
        <v>77.972500000000011</v>
      </c>
      <c r="AC262" s="24">
        <f t="shared" si="1606"/>
        <v>77.972500000000011</v>
      </c>
      <c r="AD262" s="24">
        <f t="shared" si="1606"/>
        <v>0</v>
      </c>
      <c r="AE262" s="24">
        <f t="shared" si="1607"/>
        <v>1.17</v>
      </c>
      <c r="AF262" s="24">
        <v>35.200000000000003</v>
      </c>
      <c r="AG262" s="24">
        <f>AE262*AF262</f>
        <v>41.183999999999997</v>
      </c>
      <c r="AH262" s="24">
        <f>AG262-AI262</f>
        <v>41.183999999999997</v>
      </c>
      <c r="AI262" s="24"/>
      <c r="AJ262" s="24">
        <f t="shared" si="1608"/>
        <v>1.0900000000000001</v>
      </c>
      <c r="AK262" s="24">
        <v>36.61</v>
      </c>
      <c r="AL262" s="24">
        <f>AJ262*AK262</f>
        <v>39.904900000000005</v>
      </c>
      <c r="AM262" s="24">
        <f>AL262-AN262</f>
        <v>39.904900000000005</v>
      </c>
      <c r="AN262" s="24"/>
      <c r="AO262" s="24">
        <f t="shared" si="1609"/>
        <v>2.2599999999999998</v>
      </c>
      <c r="AP262" s="24">
        <f t="shared" si="1610"/>
        <v>81.088899999999995</v>
      </c>
      <c r="AQ262" s="24">
        <f t="shared" si="1611"/>
        <v>81.088899999999995</v>
      </c>
      <c r="AR262" s="24">
        <f t="shared" si="1612"/>
        <v>0</v>
      </c>
    </row>
    <row r="263" spans="1:44" ht="31.5" hidden="1" x14ac:dyDescent="0.25">
      <c r="A263" s="17"/>
      <c r="B263" s="3" t="s">
        <v>156</v>
      </c>
      <c r="C263" s="24">
        <v>1.17</v>
      </c>
      <c r="D263" s="24">
        <v>32.270000000000003</v>
      </c>
      <c r="E263" s="24">
        <f>C263*D263*0.5</f>
        <v>18.877950000000002</v>
      </c>
      <c r="F263" s="24">
        <f>E263</f>
        <v>18.877950000000002</v>
      </c>
      <c r="G263" s="24"/>
      <c r="H263" s="24">
        <v>1.0900000000000001</v>
      </c>
      <c r="I263" s="24">
        <v>33.85</v>
      </c>
      <c r="J263" s="24">
        <f>H263*I263*0.5</f>
        <v>18.448250000000002</v>
      </c>
      <c r="K263" s="24">
        <f>J263</f>
        <v>18.448250000000002</v>
      </c>
      <c r="L263" s="24"/>
      <c r="M263" s="24">
        <f t="shared" si="1602"/>
        <v>2.2599999999999998</v>
      </c>
      <c r="N263" s="24">
        <f>E263+J263</f>
        <v>37.3262</v>
      </c>
      <c r="O263" s="24">
        <f>N263</f>
        <v>37.3262</v>
      </c>
      <c r="P263" s="24">
        <v>0</v>
      </c>
      <c r="Q263" s="24">
        <f t="shared" si="1135"/>
        <v>1.17</v>
      </c>
      <c r="R263" s="24">
        <v>33.85</v>
      </c>
      <c r="S263" s="24">
        <f>Q263*R263*0.5</f>
        <v>19.802250000000001</v>
      </c>
      <c r="T263" s="24">
        <f>S263</f>
        <v>19.802250000000001</v>
      </c>
      <c r="U263" s="24"/>
      <c r="V263" s="24">
        <f t="shared" si="1604"/>
        <v>1.0900000000000001</v>
      </c>
      <c r="W263" s="24">
        <v>35.200000000000003</v>
      </c>
      <c r="X263" s="24">
        <f>V263*W263*0.5</f>
        <v>19.184000000000005</v>
      </c>
      <c r="Y263" s="24">
        <f>X263</f>
        <v>19.184000000000005</v>
      </c>
      <c r="Z263" s="24"/>
      <c r="AA263" s="24">
        <f t="shared" si="1605"/>
        <v>2.2599999999999998</v>
      </c>
      <c r="AB263" s="24">
        <f>S263+X263</f>
        <v>38.986250000000005</v>
      </c>
      <c r="AC263" s="24">
        <f>AB263</f>
        <v>38.986250000000005</v>
      </c>
      <c r="AD263" s="24">
        <v>0</v>
      </c>
      <c r="AE263" s="24">
        <f t="shared" si="1607"/>
        <v>1.17</v>
      </c>
      <c r="AF263" s="24">
        <v>35.200000000000003</v>
      </c>
      <c r="AG263" s="24">
        <f>AE263*AF263*0.5</f>
        <v>20.591999999999999</v>
      </c>
      <c r="AH263" s="24">
        <f>AG263</f>
        <v>20.591999999999999</v>
      </c>
      <c r="AI263" s="24"/>
      <c r="AJ263" s="24">
        <f t="shared" si="1608"/>
        <v>1.0900000000000001</v>
      </c>
      <c r="AK263" s="24">
        <v>36.61</v>
      </c>
      <c r="AL263" s="24">
        <f>AJ263*AK263*0.5</f>
        <v>19.952450000000002</v>
      </c>
      <c r="AM263" s="24">
        <f>AL263</f>
        <v>19.952450000000002</v>
      </c>
      <c r="AN263" s="24"/>
      <c r="AO263" s="24">
        <f t="shared" si="1609"/>
        <v>2.2599999999999998</v>
      </c>
      <c r="AP263" s="24">
        <f>AG263+AL263</f>
        <v>40.544449999999998</v>
      </c>
      <c r="AQ263" s="24">
        <f>AP263</f>
        <v>40.544449999999998</v>
      </c>
      <c r="AR263" s="24">
        <v>0</v>
      </c>
    </row>
    <row r="264" spans="1:44" ht="47.25" hidden="1" x14ac:dyDescent="0.25">
      <c r="A264" s="17"/>
      <c r="B264" s="3" t="s">
        <v>161</v>
      </c>
      <c r="C264" s="24">
        <v>1.17</v>
      </c>
      <c r="D264" s="24">
        <v>32.270000000000003</v>
      </c>
      <c r="E264" s="24">
        <f>C264*D264*2</f>
        <v>75.511800000000008</v>
      </c>
      <c r="F264" s="24">
        <f>E264-G264</f>
        <v>75.511800000000008</v>
      </c>
      <c r="G264" s="24"/>
      <c r="H264" s="24">
        <v>1.0900000000000001</v>
      </c>
      <c r="I264" s="24">
        <v>33.85</v>
      </c>
      <c r="J264" s="24">
        <f>H264*I264*2</f>
        <v>73.793000000000006</v>
      </c>
      <c r="K264" s="24">
        <f>J264-L264</f>
        <v>73.793000000000006</v>
      </c>
      <c r="L264" s="24"/>
      <c r="M264" s="24">
        <f t="shared" si="1602"/>
        <v>2.2599999999999998</v>
      </c>
      <c r="N264" s="24">
        <f t="shared" ref="N264" si="1613">E264+J264</f>
        <v>149.3048</v>
      </c>
      <c r="O264" s="24">
        <f t="shared" ref="O264" si="1614">F264+K264</f>
        <v>149.3048</v>
      </c>
      <c r="P264" s="24">
        <f t="shared" ref="P264" si="1615">G264+L264</f>
        <v>0</v>
      </c>
      <c r="Q264" s="24">
        <f t="shared" ref="Q264" si="1616">C264</f>
        <v>1.17</v>
      </c>
      <c r="R264" s="24">
        <v>33.85</v>
      </c>
      <c r="S264" s="24">
        <f>Q264*R264*2</f>
        <v>79.209000000000003</v>
      </c>
      <c r="T264" s="24">
        <f>S264-U264</f>
        <v>79.209000000000003</v>
      </c>
      <c r="U264" s="24"/>
      <c r="V264" s="24">
        <f t="shared" si="1604"/>
        <v>1.0900000000000001</v>
      </c>
      <c r="W264" s="24">
        <v>35.200000000000003</v>
      </c>
      <c r="X264" s="24">
        <f>V264*W264*2</f>
        <v>76.736000000000018</v>
      </c>
      <c r="Y264" s="24">
        <f>X264-Z264</f>
        <v>76.736000000000018</v>
      </c>
      <c r="Z264" s="24"/>
      <c r="AA264" s="24">
        <f t="shared" si="1605"/>
        <v>2.2599999999999998</v>
      </c>
      <c r="AB264" s="24">
        <f t="shared" ref="AB264" si="1617">S264+X264</f>
        <v>155.94500000000002</v>
      </c>
      <c r="AC264" s="24">
        <f t="shared" ref="AC264" si="1618">T264+Y264</f>
        <v>155.94500000000002</v>
      </c>
      <c r="AD264" s="24">
        <f t="shared" ref="AD264" si="1619">U264+Z264</f>
        <v>0</v>
      </c>
      <c r="AE264" s="24">
        <f t="shared" si="1607"/>
        <v>1.17</v>
      </c>
      <c r="AF264" s="24">
        <v>35.200000000000003</v>
      </c>
      <c r="AG264" s="24">
        <f>AE264*AF264*2</f>
        <v>82.367999999999995</v>
      </c>
      <c r="AH264" s="24">
        <f>AG264-AI264</f>
        <v>82.367999999999995</v>
      </c>
      <c r="AI264" s="24"/>
      <c r="AJ264" s="24">
        <f t="shared" si="1608"/>
        <v>1.0900000000000001</v>
      </c>
      <c r="AK264" s="24">
        <v>36.61</v>
      </c>
      <c r="AL264" s="24">
        <f>AJ264*AK264*2</f>
        <v>79.80980000000001</v>
      </c>
      <c r="AM264" s="24">
        <f>AL264-AN264</f>
        <v>79.80980000000001</v>
      </c>
      <c r="AN264" s="24"/>
      <c r="AO264" s="24">
        <f t="shared" si="1609"/>
        <v>2.2599999999999998</v>
      </c>
      <c r="AP264" s="24">
        <f t="shared" ref="AP264" si="1620">AG264+AL264</f>
        <v>162.17779999999999</v>
      </c>
      <c r="AQ264" s="24">
        <f t="shared" ref="AQ264" si="1621">AH264+AM264</f>
        <v>162.17779999999999</v>
      </c>
      <c r="AR264" s="24">
        <f t="shared" ref="AR264" si="1622">AI264+AN264</f>
        <v>0</v>
      </c>
    </row>
    <row r="265" spans="1:44" s="15" customFormat="1" ht="31.5" hidden="1" x14ac:dyDescent="0.25">
      <c r="A265" s="22" t="s">
        <v>117</v>
      </c>
      <c r="B265" s="29" t="s">
        <v>49</v>
      </c>
      <c r="C265" s="8"/>
      <c r="D265" s="8"/>
      <c r="E265" s="8">
        <f t="shared" ref="E265:G265" si="1623">E266+E267+E268+E269</f>
        <v>692.62375000000009</v>
      </c>
      <c r="F265" s="8">
        <f t="shared" si="1623"/>
        <v>692.62375000000009</v>
      </c>
      <c r="G265" s="8">
        <f t="shared" si="1623"/>
        <v>0</v>
      </c>
      <c r="H265" s="8"/>
      <c r="I265" s="8"/>
      <c r="J265" s="8">
        <f t="shared" ref="J265:L265" si="1624">J266+J267+J268+J269</f>
        <v>383.22</v>
      </c>
      <c r="K265" s="8">
        <f t="shared" si="1624"/>
        <v>383.22</v>
      </c>
      <c r="L265" s="8">
        <f t="shared" si="1624"/>
        <v>0</v>
      </c>
      <c r="M265" s="8"/>
      <c r="N265" s="8">
        <f t="shared" ref="N265:P265" si="1625">N266+N267+N268+N269</f>
        <v>1075.84375</v>
      </c>
      <c r="O265" s="8">
        <f t="shared" si="1625"/>
        <v>1075.84375</v>
      </c>
      <c r="P265" s="8">
        <f t="shared" si="1625"/>
        <v>0</v>
      </c>
      <c r="Q265" s="8"/>
      <c r="R265" s="8"/>
      <c r="S265" s="8">
        <f t="shared" ref="S265:U265" si="1626">S266+S267+S268+S269</f>
        <v>726.52125000000001</v>
      </c>
      <c r="T265" s="8">
        <f t="shared" si="1626"/>
        <v>726.52125000000001</v>
      </c>
      <c r="U265" s="8">
        <f t="shared" si="1626"/>
        <v>0</v>
      </c>
      <c r="V265" s="8"/>
      <c r="W265" s="8"/>
      <c r="X265" s="8">
        <f t="shared" ref="X265:Z265" si="1627">X266+X267+X268+X269</f>
        <v>398.52</v>
      </c>
      <c r="Y265" s="8">
        <f t="shared" si="1627"/>
        <v>398.52</v>
      </c>
      <c r="Z265" s="8">
        <f t="shared" si="1627"/>
        <v>0</v>
      </c>
      <c r="AA265" s="8"/>
      <c r="AB265" s="8">
        <f t="shared" ref="AB265:AD265" si="1628">AB266+AB267+AB268+AB269</f>
        <v>1125.04125</v>
      </c>
      <c r="AC265" s="8">
        <f t="shared" si="1628"/>
        <v>1125.04125</v>
      </c>
      <c r="AD265" s="8">
        <f t="shared" si="1628"/>
        <v>0</v>
      </c>
      <c r="AE265" s="8"/>
      <c r="AF265" s="8"/>
      <c r="AG265" s="8">
        <f t="shared" ref="AG265:AI265" si="1629">AG266+AG267+AG268+AG269</f>
        <v>755.52749999999992</v>
      </c>
      <c r="AH265" s="8">
        <f t="shared" si="1629"/>
        <v>755.52749999999992</v>
      </c>
      <c r="AI265" s="8">
        <f t="shared" si="1629"/>
        <v>0</v>
      </c>
      <c r="AJ265" s="8"/>
      <c r="AK265" s="8"/>
      <c r="AL265" s="8">
        <f t="shared" ref="AL265:AN265" si="1630">AL266+AL267+AL268+AL269</f>
        <v>414.46799999999996</v>
      </c>
      <c r="AM265" s="8">
        <f t="shared" si="1630"/>
        <v>414.46799999999996</v>
      </c>
      <c r="AN265" s="8">
        <f t="shared" si="1630"/>
        <v>0</v>
      </c>
      <c r="AO265" s="8"/>
      <c r="AP265" s="8">
        <f t="shared" ref="AP265:AR265" si="1631">AP266+AP267+AP268+AP269</f>
        <v>1169.9955</v>
      </c>
      <c r="AQ265" s="8">
        <f t="shared" si="1631"/>
        <v>1169.9955</v>
      </c>
      <c r="AR265" s="8">
        <f t="shared" si="1631"/>
        <v>0</v>
      </c>
    </row>
    <row r="266" spans="1:44" hidden="1" x14ac:dyDescent="0.25">
      <c r="A266" s="17"/>
      <c r="B266" s="3" t="s">
        <v>23</v>
      </c>
      <c r="C266" s="24">
        <v>4.55</v>
      </c>
      <c r="D266" s="24">
        <v>39.28</v>
      </c>
      <c r="E266" s="24">
        <f>C266*D266</f>
        <v>178.72399999999999</v>
      </c>
      <c r="F266" s="24">
        <f>E266-G266</f>
        <v>178.72399999999999</v>
      </c>
      <c r="G266" s="24"/>
      <c r="H266" s="24">
        <v>2.4</v>
      </c>
      <c r="I266" s="24">
        <v>41.2</v>
      </c>
      <c r="J266" s="24">
        <f>H266*I266</f>
        <v>98.88000000000001</v>
      </c>
      <c r="K266" s="24">
        <f>J266-L266</f>
        <v>98.88000000000001</v>
      </c>
      <c r="L266" s="24"/>
      <c r="M266" s="24">
        <f t="shared" ref="M266:M269" si="1632">C266+H266</f>
        <v>6.9499999999999993</v>
      </c>
      <c r="N266" s="24">
        <f t="shared" ref="N266:P267" si="1633">E266+J266</f>
        <v>277.60399999999998</v>
      </c>
      <c r="O266" s="24">
        <f t="shared" si="1633"/>
        <v>277.60399999999998</v>
      </c>
      <c r="P266" s="24">
        <f t="shared" si="1633"/>
        <v>0</v>
      </c>
      <c r="Q266" s="24">
        <f t="shared" ref="Q266:Q269" si="1634">C266</f>
        <v>4.55</v>
      </c>
      <c r="R266" s="24">
        <v>41.2</v>
      </c>
      <c r="S266" s="24">
        <f>Q266*R266</f>
        <v>187.46</v>
      </c>
      <c r="T266" s="24">
        <f>S266-U266</f>
        <v>187.46</v>
      </c>
      <c r="U266" s="24"/>
      <c r="V266" s="24">
        <f t="shared" ref="V266:V269" si="1635">H266</f>
        <v>2.4</v>
      </c>
      <c r="W266" s="24">
        <v>42.85</v>
      </c>
      <c r="X266" s="24">
        <f>V266*W266</f>
        <v>102.84</v>
      </c>
      <c r="Y266" s="24">
        <f>X266-Z266</f>
        <v>102.84</v>
      </c>
      <c r="Z266" s="24"/>
      <c r="AA266" s="24">
        <f t="shared" ref="AA266:AA269" si="1636">Q266+V266</f>
        <v>6.9499999999999993</v>
      </c>
      <c r="AB266" s="24">
        <f t="shared" ref="AB266:AD267" si="1637">S266+X266</f>
        <v>290.3</v>
      </c>
      <c r="AC266" s="24">
        <f t="shared" si="1637"/>
        <v>290.3</v>
      </c>
      <c r="AD266" s="24">
        <f t="shared" si="1637"/>
        <v>0</v>
      </c>
      <c r="AE266" s="24">
        <f t="shared" ref="AE266:AE269" si="1638">C266</f>
        <v>4.55</v>
      </c>
      <c r="AF266" s="24">
        <v>42.85</v>
      </c>
      <c r="AG266" s="24">
        <f>AE266*AF266</f>
        <v>194.9675</v>
      </c>
      <c r="AH266" s="24">
        <f>AG266-AI266</f>
        <v>194.9675</v>
      </c>
      <c r="AI266" s="24"/>
      <c r="AJ266" s="24">
        <f t="shared" ref="AJ266:AJ269" si="1639">V266</f>
        <v>2.4</v>
      </c>
      <c r="AK266" s="24">
        <v>44.56</v>
      </c>
      <c r="AL266" s="24">
        <f>AJ266*AK266</f>
        <v>106.944</v>
      </c>
      <c r="AM266" s="24">
        <f>AL266-AN266</f>
        <v>106.944</v>
      </c>
      <c r="AN266" s="24"/>
      <c r="AO266" s="24">
        <f t="shared" ref="AO266:AO269" si="1640">AE266+AJ266</f>
        <v>6.9499999999999993</v>
      </c>
      <c r="AP266" s="24">
        <f t="shared" ref="AP266:AP267" si="1641">AG266+AL266</f>
        <v>301.91149999999999</v>
      </c>
      <c r="AQ266" s="24">
        <f t="shared" ref="AQ266:AQ267" si="1642">AH266+AM266</f>
        <v>301.91149999999999</v>
      </c>
      <c r="AR266" s="24">
        <f t="shared" ref="AR266:AR267" si="1643">AI266+AN266</f>
        <v>0</v>
      </c>
    </row>
    <row r="267" spans="1:44" hidden="1" x14ac:dyDescent="0.25">
      <c r="A267" s="17"/>
      <c r="B267" s="3" t="s">
        <v>25</v>
      </c>
      <c r="C267" s="24">
        <v>4.55</v>
      </c>
      <c r="D267" s="24">
        <v>32.270000000000003</v>
      </c>
      <c r="E267" s="24">
        <f>C267*D267</f>
        <v>146.82850000000002</v>
      </c>
      <c r="F267" s="24">
        <f>E267-G267</f>
        <v>146.82850000000002</v>
      </c>
      <c r="G267" s="24"/>
      <c r="H267" s="24">
        <v>2.4</v>
      </c>
      <c r="I267" s="24">
        <v>33.85</v>
      </c>
      <c r="J267" s="24">
        <f>H267*I267</f>
        <v>81.239999999999995</v>
      </c>
      <c r="K267" s="24">
        <f>J267-L267</f>
        <v>81.239999999999995</v>
      </c>
      <c r="L267" s="24"/>
      <c r="M267" s="24">
        <f t="shared" si="1632"/>
        <v>6.9499999999999993</v>
      </c>
      <c r="N267" s="24">
        <f t="shared" si="1633"/>
        <v>228.06850000000003</v>
      </c>
      <c r="O267" s="24">
        <f t="shared" si="1633"/>
        <v>228.06850000000003</v>
      </c>
      <c r="P267" s="24">
        <f t="shared" si="1633"/>
        <v>0</v>
      </c>
      <c r="Q267" s="24">
        <f t="shared" si="1634"/>
        <v>4.55</v>
      </c>
      <c r="R267" s="24">
        <v>33.85</v>
      </c>
      <c r="S267" s="24">
        <f>Q267*R267</f>
        <v>154.01750000000001</v>
      </c>
      <c r="T267" s="24">
        <f>S267-U267</f>
        <v>154.01750000000001</v>
      </c>
      <c r="U267" s="24"/>
      <c r="V267" s="24">
        <f t="shared" si="1635"/>
        <v>2.4</v>
      </c>
      <c r="W267" s="24">
        <v>35.200000000000003</v>
      </c>
      <c r="X267" s="24">
        <f>V267*W267</f>
        <v>84.48</v>
      </c>
      <c r="Y267" s="24">
        <f>X267-Z267</f>
        <v>84.48</v>
      </c>
      <c r="Z267" s="24"/>
      <c r="AA267" s="24">
        <f t="shared" si="1636"/>
        <v>6.9499999999999993</v>
      </c>
      <c r="AB267" s="24">
        <f t="shared" si="1637"/>
        <v>238.4975</v>
      </c>
      <c r="AC267" s="24">
        <f t="shared" si="1637"/>
        <v>238.4975</v>
      </c>
      <c r="AD267" s="24">
        <f t="shared" si="1637"/>
        <v>0</v>
      </c>
      <c r="AE267" s="24">
        <f t="shared" si="1638"/>
        <v>4.55</v>
      </c>
      <c r="AF267" s="24">
        <v>35.200000000000003</v>
      </c>
      <c r="AG267" s="24">
        <f>AE267*AF267</f>
        <v>160.16</v>
      </c>
      <c r="AH267" s="24">
        <f>AG267-AI267</f>
        <v>160.16</v>
      </c>
      <c r="AI267" s="24"/>
      <c r="AJ267" s="24">
        <f t="shared" si="1639"/>
        <v>2.4</v>
      </c>
      <c r="AK267" s="24">
        <v>36.61</v>
      </c>
      <c r="AL267" s="24">
        <f>AJ267*AK267</f>
        <v>87.86399999999999</v>
      </c>
      <c r="AM267" s="24">
        <f>AL267-AN267</f>
        <v>87.86399999999999</v>
      </c>
      <c r="AN267" s="24"/>
      <c r="AO267" s="24">
        <f t="shared" si="1640"/>
        <v>6.9499999999999993</v>
      </c>
      <c r="AP267" s="24">
        <f t="shared" si="1641"/>
        <v>248.024</v>
      </c>
      <c r="AQ267" s="24">
        <f t="shared" si="1642"/>
        <v>248.024</v>
      </c>
      <c r="AR267" s="24">
        <f t="shared" si="1643"/>
        <v>0</v>
      </c>
    </row>
    <row r="268" spans="1:44" ht="31.5" hidden="1" x14ac:dyDescent="0.25">
      <c r="A268" s="17"/>
      <c r="B268" s="3" t="s">
        <v>156</v>
      </c>
      <c r="C268" s="24">
        <v>4.55</v>
      </c>
      <c r="D268" s="24">
        <v>32.270000000000003</v>
      </c>
      <c r="E268" s="24">
        <f>C268*D268*0.5</f>
        <v>73.41425000000001</v>
      </c>
      <c r="F268" s="24">
        <f>E268</f>
        <v>73.41425000000001</v>
      </c>
      <c r="G268" s="24"/>
      <c r="H268" s="24">
        <v>2.4</v>
      </c>
      <c r="I268" s="24">
        <v>33.85</v>
      </c>
      <c r="J268" s="24">
        <f>H268*I268*0.5</f>
        <v>40.619999999999997</v>
      </c>
      <c r="K268" s="24">
        <f>J268</f>
        <v>40.619999999999997</v>
      </c>
      <c r="L268" s="24"/>
      <c r="M268" s="24">
        <f t="shared" si="1632"/>
        <v>6.9499999999999993</v>
      </c>
      <c r="N268" s="24">
        <f>E268+J268</f>
        <v>114.03425000000001</v>
      </c>
      <c r="O268" s="24">
        <f>N268</f>
        <v>114.03425000000001</v>
      </c>
      <c r="P268" s="24">
        <v>0</v>
      </c>
      <c r="Q268" s="24">
        <f t="shared" si="1634"/>
        <v>4.55</v>
      </c>
      <c r="R268" s="24">
        <v>33.85</v>
      </c>
      <c r="S268" s="24">
        <f>Q268*R268*0.5</f>
        <v>77.008750000000006</v>
      </c>
      <c r="T268" s="24">
        <f>S268</f>
        <v>77.008750000000006</v>
      </c>
      <c r="U268" s="24"/>
      <c r="V268" s="24">
        <f t="shared" si="1635"/>
        <v>2.4</v>
      </c>
      <c r="W268" s="24">
        <v>35.200000000000003</v>
      </c>
      <c r="X268" s="24">
        <f>V268*W268*0.5</f>
        <v>42.24</v>
      </c>
      <c r="Y268" s="24">
        <f>X268</f>
        <v>42.24</v>
      </c>
      <c r="Z268" s="24"/>
      <c r="AA268" s="24">
        <f t="shared" si="1636"/>
        <v>6.9499999999999993</v>
      </c>
      <c r="AB268" s="24">
        <f>S268+X268</f>
        <v>119.24875</v>
      </c>
      <c r="AC268" s="24">
        <f>AB268</f>
        <v>119.24875</v>
      </c>
      <c r="AD268" s="24">
        <v>0</v>
      </c>
      <c r="AE268" s="24">
        <f t="shared" si="1638"/>
        <v>4.55</v>
      </c>
      <c r="AF268" s="24">
        <v>35.200000000000003</v>
      </c>
      <c r="AG268" s="24">
        <f>AE268*AF268*0.5</f>
        <v>80.08</v>
      </c>
      <c r="AH268" s="24">
        <f>AG268</f>
        <v>80.08</v>
      </c>
      <c r="AI268" s="24"/>
      <c r="AJ268" s="24">
        <f t="shared" si="1639"/>
        <v>2.4</v>
      </c>
      <c r="AK268" s="24">
        <v>36.61</v>
      </c>
      <c r="AL268" s="24">
        <f>AJ268*AK268*0.5</f>
        <v>43.931999999999995</v>
      </c>
      <c r="AM268" s="24">
        <f>AL268</f>
        <v>43.931999999999995</v>
      </c>
      <c r="AN268" s="24"/>
      <c r="AO268" s="24">
        <f t="shared" si="1640"/>
        <v>6.9499999999999993</v>
      </c>
      <c r="AP268" s="24">
        <f>AG268+AL268</f>
        <v>124.012</v>
      </c>
      <c r="AQ268" s="24">
        <f>AP268</f>
        <v>124.012</v>
      </c>
      <c r="AR268" s="24">
        <v>0</v>
      </c>
    </row>
    <row r="269" spans="1:44" ht="47.25" hidden="1" x14ac:dyDescent="0.25">
      <c r="A269" s="17"/>
      <c r="B269" s="3" t="s">
        <v>161</v>
      </c>
      <c r="C269" s="24">
        <v>4.55</v>
      </c>
      <c r="D269" s="24">
        <v>32.270000000000003</v>
      </c>
      <c r="E269" s="24">
        <f>C269*D269*2</f>
        <v>293.65700000000004</v>
      </c>
      <c r="F269" s="24">
        <f>E269-G269</f>
        <v>293.65700000000004</v>
      </c>
      <c r="G269" s="24"/>
      <c r="H269" s="24">
        <v>2.4</v>
      </c>
      <c r="I269" s="24">
        <v>33.85</v>
      </c>
      <c r="J269" s="24">
        <f>H269*I269*2</f>
        <v>162.47999999999999</v>
      </c>
      <c r="K269" s="24">
        <f>J269-L269</f>
        <v>162.47999999999999</v>
      </c>
      <c r="L269" s="24"/>
      <c r="M269" s="24">
        <f t="shared" si="1632"/>
        <v>6.9499999999999993</v>
      </c>
      <c r="N269" s="24">
        <f t="shared" ref="N269" si="1644">E269+J269</f>
        <v>456.13700000000006</v>
      </c>
      <c r="O269" s="24">
        <f t="shared" ref="O269" si="1645">F269+K269</f>
        <v>456.13700000000006</v>
      </c>
      <c r="P269" s="24">
        <f t="shared" ref="P269" si="1646">G269+L269</f>
        <v>0</v>
      </c>
      <c r="Q269" s="24">
        <f t="shared" si="1634"/>
        <v>4.55</v>
      </c>
      <c r="R269" s="24">
        <v>33.85</v>
      </c>
      <c r="S269" s="24">
        <f>Q269*R269*2</f>
        <v>308.03500000000003</v>
      </c>
      <c r="T269" s="24">
        <f>S269-U269</f>
        <v>308.03500000000003</v>
      </c>
      <c r="U269" s="24"/>
      <c r="V269" s="24">
        <f t="shared" si="1635"/>
        <v>2.4</v>
      </c>
      <c r="W269" s="24">
        <v>35.200000000000003</v>
      </c>
      <c r="X269" s="24">
        <f>V269*W269*2</f>
        <v>168.96</v>
      </c>
      <c r="Y269" s="24">
        <f>X269-Z269</f>
        <v>168.96</v>
      </c>
      <c r="Z269" s="24"/>
      <c r="AA269" s="24">
        <f t="shared" si="1636"/>
        <v>6.9499999999999993</v>
      </c>
      <c r="AB269" s="24">
        <f t="shared" ref="AB269" si="1647">S269+X269</f>
        <v>476.995</v>
      </c>
      <c r="AC269" s="24">
        <f t="shared" ref="AC269" si="1648">T269+Y269</f>
        <v>476.995</v>
      </c>
      <c r="AD269" s="24">
        <f t="shared" ref="AD269" si="1649">U269+Z269</f>
        <v>0</v>
      </c>
      <c r="AE269" s="24">
        <f t="shared" si="1638"/>
        <v>4.55</v>
      </c>
      <c r="AF269" s="24">
        <v>35.200000000000003</v>
      </c>
      <c r="AG269" s="24">
        <f>AE269*AF269*2</f>
        <v>320.32</v>
      </c>
      <c r="AH269" s="24">
        <f>AG269-AI269</f>
        <v>320.32</v>
      </c>
      <c r="AI269" s="24"/>
      <c r="AJ269" s="24">
        <f t="shared" si="1639"/>
        <v>2.4</v>
      </c>
      <c r="AK269" s="24">
        <v>36.61</v>
      </c>
      <c r="AL269" s="24">
        <f>AJ269*AK269*2</f>
        <v>175.72799999999998</v>
      </c>
      <c r="AM269" s="24">
        <f>AL269-AN269</f>
        <v>175.72799999999998</v>
      </c>
      <c r="AN269" s="24"/>
      <c r="AO269" s="24">
        <f t="shared" si="1640"/>
        <v>6.9499999999999993</v>
      </c>
      <c r="AP269" s="24">
        <f t="shared" ref="AP269" si="1650">AG269+AL269</f>
        <v>496.048</v>
      </c>
      <c r="AQ269" s="24">
        <f t="shared" ref="AQ269" si="1651">AH269+AM269</f>
        <v>496.048</v>
      </c>
      <c r="AR269" s="24">
        <f t="shared" ref="AR269" si="1652">AI269+AN269</f>
        <v>0</v>
      </c>
    </row>
    <row r="270" spans="1:44" s="15" customFormat="1" ht="31.5" hidden="1" x14ac:dyDescent="0.25">
      <c r="A270" s="22" t="s">
        <v>118</v>
      </c>
      <c r="B270" s="29" t="s">
        <v>151</v>
      </c>
      <c r="C270" s="8"/>
      <c r="D270" s="8"/>
      <c r="E270" s="8">
        <f t="shared" ref="E270" si="1653">E271+E272+E273+E274</f>
        <v>187.23675000000003</v>
      </c>
      <c r="F270" s="8">
        <f t="shared" ref="F270" si="1654">F271+F272+F273+F274</f>
        <v>187.23675000000003</v>
      </c>
      <c r="G270" s="8">
        <f t="shared" ref="G270" si="1655">G271+G272+G273+G274</f>
        <v>0</v>
      </c>
      <c r="H270" s="8"/>
      <c r="I270" s="8"/>
      <c r="J270" s="8">
        <f t="shared" ref="J270" si="1656">J271+J272+J273+J274</f>
        <v>73.450500000000005</v>
      </c>
      <c r="K270" s="8">
        <f t="shared" ref="K270" si="1657">K271+K272+K273+K274</f>
        <v>73.450500000000005</v>
      </c>
      <c r="L270" s="8">
        <f t="shared" ref="L270" si="1658">L271+L272+L273+L274</f>
        <v>0</v>
      </c>
      <c r="M270" s="8"/>
      <c r="N270" s="8">
        <f t="shared" ref="N270" si="1659">N271+N272+N273+N274</f>
        <v>260.68725000000006</v>
      </c>
      <c r="O270" s="8">
        <f t="shared" ref="O270" si="1660">O271+O272+O273+O274</f>
        <v>260.68725000000006</v>
      </c>
      <c r="P270" s="8">
        <f t="shared" ref="P270" si="1661">P271+P272+P273+P274</f>
        <v>0</v>
      </c>
      <c r="Q270" s="8"/>
      <c r="R270" s="8"/>
      <c r="S270" s="8">
        <f t="shared" ref="S270" si="1662">S271+S272+S273+S274</f>
        <v>196.40025</v>
      </c>
      <c r="T270" s="8">
        <f t="shared" ref="T270" si="1663">T271+T272+T273+T274</f>
        <v>196.40025</v>
      </c>
      <c r="U270" s="8">
        <f t="shared" ref="U270" si="1664">U271+U272+U273+U274</f>
        <v>0</v>
      </c>
      <c r="V270" s="8"/>
      <c r="W270" s="8"/>
      <c r="X270" s="8">
        <f t="shared" ref="X270" si="1665">X271+X272+X273+X274</f>
        <v>76.38300000000001</v>
      </c>
      <c r="Y270" s="8">
        <f t="shared" ref="Y270" si="1666">Y271+Y272+Y273+Y274</f>
        <v>76.38300000000001</v>
      </c>
      <c r="Z270" s="8">
        <f t="shared" ref="Z270" si="1667">Z271+Z272+Z273+Z274</f>
        <v>0</v>
      </c>
      <c r="AA270" s="8"/>
      <c r="AB270" s="8">
        <f t="shared" ref="AB270" si="1668">AB271+AB272+AB273+AB274</f>
        <v>272.78324999999995</v>
      </c>
      <c r="AC270" s="8">
        <f t="shared" ref="AC270" si="1669">AC271+AC272+AC273+AC274</f>
        <v>272.78324999999995</v>
      </c>
      <c r="AD270" s="8">
        <f t="shared" ref="AD270" si="1670">AD271+AD272+AD273+AD274</f>
        <v>0</v>
      </c>
      <c r="AE270" s="8"/>
      <c r="AF270" s="8"/>
      <c r="AG270" s="8">
        <f t="shared" ref="AG270:AI270" si="1671">AG271+AG272+AG273+AG274</f>
        <v>204.24149999999997</v>
      </c>
      <c r="AH270" s="8">
        <f t="shared" si="1671"/>
        <v>204.24149999999997</v>
      </c>
      <c r="AI270" s="8">
        <f t="shared" si="1671"/>
        <v>0</v>
      </c>
      <c r="AJ270" s="8"/>
      <c r="AK270" s="8"/>
      <c r="AL270" s="8">
        <f t="shared" ref="AL270:AN270" si="1672">AL271+AL272+AL273+AL274</f>
        <v>79.439700000000002</v>
      </c>
      <c r="AM270" s="8">
        <f t="shared" si="1672"/>
        <v>79.439700000000002</v>
      </c>
      <c r="AN270" s="8">
        <f t="shared" si="1672"/>
        <v>0</v>
      </c>
      <c r="AO270" s="8"/>
      <c r="AP270" s="8">
        <f t="shared" ref="AP270:AR270" si="1673">AP271+AP272+AP273+AP274</f>
        <v>283.68119999999999</v>
      </c>
      <c r="AQ270" s="8">
        <f t="shared" si="1673"/>
        <v>283.68119999999999</v>
      </c>
      <c r="AR270" s="8">
        <f t="shared" si="1673"/>
        <v>0</v>
      </c>
    </row>
    <row r="271" spans="1:44" hidden="1" x14ac:dyDescent="0.25">
      <c r="A271" s="17"/>
      <c r="B271" s="3" t="s">
        <v>23</v>
      </c>
      <c r="C271" s="24">
        <v>1.23</v>
      </c>
      <c r="D271" s="24">
        <v>39.28</v>
      </c>
      <c r="E271" s="24">
        <f>C271*D271</f>
        <v>48.314399999999999</v>
      </c>
      <c r="F271" s="24">
        <f>E271-G271</f>
        <v>48.314399999999999</v>
      </c>
      <c r="G271" s="24"/>
      <c r="H271" s="24">
        <v>0.46</v>
      </c>
      <c r="I271" s="24">
        <v>41.2</v>
      </c>
      <c r="J271" s="24">
        <f>H271*I271</f>
        <v>18.952000000000002</v>
      </c>
      <c r="K271" s="24">
        <f>J271-L271</f>
        <v>18.952000000000002</v>
      </c>
      <c r="L271" s="24"/>
      <c r="M271" s="24">
        <f t="shared" ref="M271:M274" si="1674">C271+H271</f>
        <v>1.69</v>
      </c>
      <c r="N271" s="24">
        <f t="shared" ref="N271:P272" si="1675">E271+J271</f>
        <v>67.266400000000004</v>
      </c>
      <c r="O271" s="24">
        <f t="shared" si="1675"/>
        <v>67.266400000000004</v>
      </c>
      <c r="P271" s="24">
        <f t="shared" si="1675"/>
        <v>0</v>
      </c>
      <c r="Q271" s="24">
        <f t="shared" ref="Q271:Q274" si="1676">C271</f>
        <v>1.23</v>
      </c>
      <c r="R271" s="24">
        <v>41.2</v>
      </c>
      <c r="S271" s="24">
        <f>Q271*R271</f>
        <v>50.676000000000002</v>
      </c>
      <c r="T271" s="24">
        <f>S271-U271</f>
        <v>50.676000000000002</v>
      </c>
      <c r="U271" s="24"/>
      <c r="V271" s="24">
        <f t="shared" ref="V271:V274" si="1677">H271</f>
        <v>0.46</v>
      </c>
      <c r="W271" s="24">
        <v>42.85</v>
      </c>
      <c r="X271" s="24">
        <f>V271*W271</f>
        <v>19.711000000000002</v>
      </c>
      <c r="Y271" s="24">
        <f>X271-Z271</f>
        <v>19.711000000000002</v>
      </c>
      <c r="Z271" s="24"/>
      <c r="AA271" s="24">
        <f t="shared" ref="AA271:AA274" si="1678">Q271+V271</f>
        <v>1.69</v>
      </c>
      <c r="AB271" s="24">
        <f t="shared" ref="AB271:AD272" si="1679">S271+X271</f>
        <v>70.387</v>
      </c>
      <c r="AC271" s="24">
        <f t="shared" si="1679"/>
        <v>70.387</v>
      </c>
      <c r="AD271" s="24">
        <f t="shared" si="1679"/>
        <v>0</v>
      </c>
      <c r="AE271" s="24">
        <f t="shared" ref="AE271:AE274" si="1680">C271</f>
        <v>1.23</v>
      </c>
      <c r="AF271" s="24">
        <v>42.85</v>
      </c>
      <c r="AG271" s="24">
        <f>AE271*AF271</f>
        <v>52.705500000000001</v>
      </c>
      <c r="AH271" s="24">
        <f>AG271-AI271</f>
        <v>52.705500000000001</v>
      </c>
      <c r="AI271" s="24"/>
      <c r="AJ271" s="24">
        <f t="shared" ref="AJ271:AJ274" si="1681">H271</f>
        <v>0.46</v>
      </c>
      <c r="AK271" s="24">
        <v>44.56</v>
      </c>
      <c r="AL271" s="24">
        <f>AJ271*AK271</f>
        <v>20.497600000000002</v>
      </c>
      <c r="AM271" s="24">
        <f>AL271-AN271</f>
        <v>20.497600000000002</v>
      </c>
      <c r="AN271" s="24"/>
      <c r="AO271" s="24">
        <f t="shared" ref="AO271:AO274" si="1682">AE271+AJ271</f>
        <v>1.69</v>
      </c>
      <c r="AP271" s="24">
        <f t="shared" ref="AP271:AP272" si="1683">AG271+AL271</f>
        <v>73.203100000000006</v>
      </c>
      <c r="AQ271" s="24">
        <f t="shared" ref="AQ271:AQ272" si="1684">AH271+AM271</f>
        <v>73.203100000000006</v>
      </c>
      <c r="AR271" s="24">
        <f t="shared" ref="AR271:AR272" si="1685">AI271+AN271</f>
        <v>0</v>
      </c>
    </row>
    <row r="272" spans="1:44" hidden="1" x14ac:dyDescent="0.25">
      <c r="A272" s="17"/>
      <c r="B272" s="3" t="s">
        <v>25</v>
      </c>
      <c r="C272" s="24">
        <v>1.23</v>
      </c>
      <c r="D272" s="24">
        <v>32.270000000000003</v>
      </c>
      <c r="E272" s="24">
        <f>C272*D272</f>
        <v>39.692100000000003</v>
      </c>
      <c r="F272" s="24">
        <f>E272-G272</f>
        <v>39.692100000000003</v>
      </c>
      <c r="G272" s="24"/>
      <c r="H272" s="24">
        <v>0.46</v>
      </c>
      <c r="I272" s="24">
        <v>33.85</v>
      </c>
      <c r="J272" s="24">
        <f>H272*I272</f>
        <v>15.571000000000002</v>
      </c>
      <c r="K272" s="24">
        <f>J272-L272</f>
        <v>15.571000000000002</v>
      </c>
      <c r="L272" s="24"/>
      <c r="M272" s="24">
        <f t="shared" si="1674"/>
        <v>1.69</v>
      </c>
      <c r="N272" s="24">
        <f t="shared" si="1675"/>
        <v>55.263100000000009</v>
      </c>
      <c r="O272" s="24">
        <f t="shared" si="1675"/>
        <v>55.263100000000009</v>
      </c>
      <c r="P272" s="24">
        <f t="shared" si="1675"/>
        <v>0</v>
      </c>
      <c r="Q272" s="24">
        <f t="shared" si="1676"/>
        <v>1.23</v>
      </c>
      <c r="R272" s="24">
        <v>33.85</v>
      </c>
      <c r="S272" s="24">
        <f>Q272*R272</f>
        <v>41.6355</v>
      </c>
      <c r="T272" s="24">
        <f>S272-U272</f>
        <v>41.6355</v>
      </c>
      <c r="U272" s="24"/>
      <c r="V272" s="24">
        <f t="shared" si="1677"/>
        <v>0.46</v>
      </c>
      <c r="W272" s="24">
        <v>35.200000000000003</v>
      </c>
      <c r="X272" s="24">
        <f>V272*W272</f>
        <v>16.192000000000004</v>
      </c>
      <c r="Y272" s="24">
        <f>X272-Z272</f>
        <v>16.192000000000004</v>
      </c>
      <c r="Z272" s="24"/>
      <c r="AA272" s="24">
        <f t="shared" si="1678"/>
        <v>1.69</v>
      </c>
      <c r="AB272" s="24">
        <f t="shared" si="1679"/>
        <v>57.827500000000001</v>
      </c>
      <c r="AC272" s="24">
        <f t="shared" si="1679"/>
        <v>57.827500000000001</v>
      </c>
      <c r="AD272" s="24">
        <f t="shared" si="1679"/>
        <v>0</v>
      </c>
      <c r="AE272" s="24">
        <f t="shared" si="1680"/>
        <v>1.23</v>
      </c>
      <c r="AF272" s="24">
        <v>35.200000000000003</v>
      </c>
      <c r="AG272" s="24">
        <f>AE272*AF272</f>
        <v>43.295999999999999</v>
      </c>
      <c r="AH272" s="24">
        <f>AG272-AI272</f>
        <v>43.295999999999999</v>
      </c>
      <c r="AI272" s="24"/>
      <c r="AJ272" s="24">
        <f t="shared" si="1681"/>
        <v>0.46</v>
      </c>
      <c r="AK272" s="24">
        <v>36.61</v>
      </c>
      <c r="AL272" s="24">
        <f>AJ272*AK272</f>
        <v>16.840600000000002</v>
      </c>
      <c r="AM272" s="24">
        <f>AL272-AN272</f>
        <v>16.840600000000002</v>
      </c>
      <c r="AN272" s="24"/>
      <c r="AO272" s="24">
        <f t="shared" si="1682"/>
        <v>1.69</v>
      </c>
      <c r="AP272" s="24">
        <f t="shared" si="1683"/>
        <v>60.136600000000001</v>
      </c>
      <c r="AQ272" s="24">
        <f t="shared" si="1684"/>
        <v>60.136600000000001</v>
      </c>
      <c r="AR272" s="24">
        <f t="shared" si="1685"/>
        <v>0</v>
      </c>
    </row>
    <row r="273" spans="1:44" ht="31.5" hidden="1" x14ac:dyDescent="0.25">
      <c r="A273" s="17"/>
      <c r="B273" s="3" t="s">
        <v>156</v>
      </c>
      <c r="C273" s="24">
        <v>1.23</v>
      </c>
      <c r="D273" s="24">
        <v>32.270000000000003</v>
      </c>
      <c r="E273" s="24">
        <f>C273*D273*0.5</f>
        <v>19.846050000000002</v>
      </c>
      <c r="F273" s="24">
        <f>E273</f>
        <v>19.846050000000002</v>
      </c>
      <c r="G273" s="24"/>
      <c r="H273" s="24">
        <v>0.46</v>
      </c>
      <c r="I273" s="24">
        <v>33.85</v>
      </c>
      <c r="J273" s="24">
        <f>H273*I273*0.5</f>
        <v>7.7855000000000008</v>
      </c>
      <c r="K273" s="24">
        <f>J273</f>
        <v>7.7855000000000008</v>
      </c>
      <c r="L273" s="24"/>
      <c r="M273" s="24">
        <f t="shared" si="1674"/>
        <v>1.69</v>
      </c>
      <c r="N273" s="24">
        <f>E273+J273</f>
        <v>27.631550000000004</v>
      </c>
      <c r="O273" s="24">
        <f>N273</f>
        <v>27.631550000000004</v>
      </c>
      <c r="P273" s="24">
        <v>0</v>
      </c>
      <c r="Q273" s="24">
        <f t="shared" si="1676"/>
        <v>1.23</v>
      </c>
      <c r="R273" s="24">
        <v>33.85</v>
      </c>
      <c r="S273" s="24">
        <f>Q273*R273*0.5</f>
        <v>20.81775</v>
      </c>
      <c r="T273" s="24">
        <f>S273</f>
        <v>20.81775</v>
      </c>
      <c r="U273" s="24"/>
      <c r="V273" s="24">
        <f t="shared" si="1677"/>
        <v>0.46</v>
      </c>
      <c r="W273" s="24">
        <v>35.200000000000003</v>
      </c>
      <c r="X273" s="24">
        <f>V273*W273*0.5</f>
        <v>8.0960000000000019</v>
      </c>
      <c r="Y273" s="24">
        <f>X273</f>
        <v>8.0960000000000019</v>
      </c>
      <c r="Z273" s="24"/>
      <c r="AA273" s="24">
        <f t="shared" si="1678"/>
        <v>1.69</v>
      </c>
      <c r="AB273" s="24">
        <f>S273+X273</f>
        <v>28.91375</v>
      </c>
      <c r="AC273" s="24">
        <f>AB273</f>
        <v>28.91375</v>
      </c>
      <c r="AD273" s="24">
        <v>0</v>
      </c>
      <c r="AE273" s="24">
        <f t="shared" si="1680"/>
        <v>1.23</v>
      </c>
      <c r="AF273" s="24">
        <v>35.200000000000003</v>
      </c>
      <c r="AG273" s="24">
        <f>AE273*AF273*0.5</f>
        <v>21.648</v>
      </c>
      <c r="AH273" s="24">
        <f>AG273</f>
        <v>21.648</v>
      </c>
      <c r="AI273" s="24"/>
      <c r="AJ273" s="24">
        <f t="shared" si="1681"/>
        <v>0.46</v>
      </c>
      <c r="AK273" s="24">
        <v>36.61</v>
      </c>
      <c r="AL273" s="24">
        <f>AJ273*AK273*0.5</f>
        <v>8.420300000000001</v>
      </c>
      <c r="AM273" s="24">
        <f>AL273</f>
        <v>8.420300000000001</v>
      </c>
      <c r="AN273" s="24"/>
      <c r="AO273" s="24">
        <f t="shared" si="1682"/>
        <v>1.69</v>
      </c>
      <c r="AP273" s="24">
        <f>AG273+AL273</f>
        <v>30.068300000000001</v>
      </c>
      <c r="AQ273" s="24">
        <f>AP273</f>
        <v>30.068300000000001</v>
      </c>
      <c r="AR273" s="24">
        <v>0</v>
      </c>
    </row>
    <row r="274" spans="1:44" ht="47.25" hidden="1" x14ac:dyDescent="0.25">
      <c r="A274" s="17"/>
      <c r="B274" s="3" t="s">
        <v>161</v>
      </c>
      <c r="C274" s="24">
        <v>1.23</v>
      </c>
      <c r="D274" s="24">
        <v>32.270000000000003</v>
      </c>
      <c r="E274" s="24">
        <f>C274*D274*2</f>
        <v>79.384200000000007</v>
      </c>
      <c r="F274" s="24">
        <f>E274-G274</f>
        <v>79.384200000000007</v>
      </c>
      <c r="G274" s="24"/>
      <c r="H274" s="24">
        <v>0.46</v>
      </c>
      <c r="I274" s="24">
        <v>33.85</v>
      </c>
      <c r="J274" s="24">
        <f>H274*I274*2</f>
        <v>31.142000000000003</v>
      </c>
      <c r="K274" s="24">
        <f>J274-L274</f>
        <v>31.142000000000003</v>
      </c>
      <c r="L274" s="24"/>
      <c r="M274" s="24">
        <f t="shared" si="1674"/>
        <v>1.69</v>
      </c>
      <c r="N274" s="24">
        <f t="shared" ref="N274" si="1686">E274+J274</f>
        <v>110.52620000000002</v>
      </c>
      <c r="O274" s="24">
        <f t="shared" ref="O274" si="1687">F274+K274</f>
        <v>110.52620000000002</v>
      </c>
      <c r="P274" s="24">
        <f t="shared" ref="P274" si="1688">G274+L274</f>
        <v>0</v>
      </c>
      <c r="Q274" s="24">
        <f t="shared" si="1676"/>
        <v>1.23</v>
      </c>
      <c r="R274" s="24">
        <v>33.85</v>
      </c>
      <c r="S274" s="24">
        <f>Q274*R274*2</f>
        <v>83.271000000000001</v>
      </c>
      <c r="T274" s="24">
        <f>S274-U274</f>
        <v>83.271000000000001</v>
      </c>
      <c r="U274" s="24"/>
      <c r="V274" s="24">
        <f t="shared" si="1677"/>
        <v>0.46</v>
      </c>
      <c r="W274" s="24">
        <v>35.200000000000003</v>
      </c>
      <c r="X274" s="24">
        <f>V274*W274*2</f>
        <v>32.384000000000007</v>
      </c>
      <c r="Y274" s="24">
        <f>X274-Z274</f>
        <v>32.384000000000007</v>
      </c>
      <c r="Z274" s="24"/>
      <c r="AA274" s="24">
        <f t="shared" si="1678"/>
        <v>1.69</v>
      </c>
      <c r="AB274" s="24">
        <f t="shared" ref="AB274" si="1689">S274+X274</f>
        <v>115.655</v>
      </c>
      <c r="AC274" s="24">
        <f t="shared" ref="AC274" si="1690">T274+Y274</f>
        <v>115.655</v>
      </c>
      <c r="AD274" s="24">
        <f t="shared" ref="AD274" si="1691">U274+Z274</f>
        <v>0</v>
      </c>
      <c r="AE274" s="24">
        <f t="shared" si="1680"/>
        <v>1.23</v>
      </c>
      <c r="AF274" s="24">
        <v>35.200000000000003</v>
      </c>
      <c r="AG274" s="24">
        <f>AE274*AF274*2</f>
        <v>86.591999999999999</v>
      </c>
      <c r="AH274" s="24">
        <f>AG274-AI274</f>
        <v>86.591999999999999</v>
      </c>
      <c r="AI274" s="24"/>
      <c r="AJ274" s="24">
        <f t="shared" si="1681"/>
        <v>0.46</v>
      </c>
      <c r="AK274" s="24">
        <v>36.61</v>
      </c>
      <c r="AL274" s="24">
        <f>AJ274*AK274*2</f>
        <v>33.681200000000004</v>
      </c>
      <c r="AM274" s="24">
        <f>AL274-AN274</f>
        <v>33.681200000000004</v>
      </c>
      <c r="AN274" s="24"/>
      <c r="AO274" s="24">
        <f t="shared" si="1682"/>
        <v>1.69</v>
      </c>
      <c r="AP274" s="24">
        <f t="shared" ref="AP274" si="1692">AG274+AL274</f>
        <v>120.2732</v>
      </c>
      <c r="AQ274" s="24">
        <f t="shared" ref="AQ274" si="1693">AH274+AM274</f>
        <v>120.2732</v>
      </c>
      <c r="AR274" s="24">
        <f t="shared" ref="AR274" si="1694">AI274+AN274</f>
        <v>0</v>
      </c>
    </row>
    <row r="275" spans="1:44" s="15" customFormat="1" ht="31.5" hidden="1" x14ac:dyDescent="0.25">
      <c r="A275" s="22" t="s">
        <v>119</v>
      </c>
      <c r="B275" s="29" t="s">
        <v>152</v>
      </c>
      <c r="C275" s="8"/>
      <c r="D275" s="8"/>
      <c r="E275" s="8">
        <f t="shared" ref="E275" si="1695">E276+E277+E278+E279</f>
        <v>88.290499999999994</v>
      </c>
      <c r="F275" s="8">
        <f t="shared" ref="F275" si="1696">F276+F277+F278+F279</f>
        <v>88.290499999999994</v>
      </c>
      <c r="G275" s="8">
        <f t="shared" ref="G275" si="1697">G276+G277+G278+G279</f>
        <v>0</v>
      </c>
      <c r="H275" s="8"/>
      <c r="I275" s="8"/>
      <c r="J275" s="8">
        <f t="shared" ref="J275" si="1698">J276+J277+J278+J279</f>
        <v>71.853750000000019</v>
      </c>
      <c r="K275" s="8">
        <f t="shared" ref="K275" si="1699">K276+K277+K278+K279</f>
        <v>71.853750000000019</v>
      </c>
      <c r="L275" s="8">
        <f t="shared" ref="L275" si="1700">L276+L277+L278+L279</f>
        <v>0</v>
      </c>
      <c r="M275" s="8"/>
      <c r="N275" s="8">
        <f t="shared" ref="N275" si="1701">N276+N277+N278+N279</f>
        <v>160.14425</v>
      </c>
      <c r="O275" s="8">
        <f t="shared" ref="O275" si="1702">O276+O277+O278+O279</f>
        <v>160.14425</v>
      </c>
      <c r="P275" s="8">
        <f t="shared" ref="P275" si="1703">P276+P277+P278+P279</f>
        <v>0</v>
      </c>
      <c r="Q275" s="8"/>
      <c r="R275" s="8"/>
      <c r="S275" s="8">
        <f t="shared" ref="S275" si="1704">S276+S277+S278+S279</f>
        <v>92.611499999999992</v>
      </c>
      <c r="T275" s="8">
        <f t="shared" ref="T275" si="1705">T276+T277+T278+T279</f>
        <v>92.611499999999992</v>
      </c>
      <c r="U275" s="8">
        <f t="shared" ref="U275" si="1706">U276+U277+U278+U279</f>
        <v>0</v>
      </c>
      <c r="V275" s="8"/>
      <c r="W275" s="8"/>
      <c r="X275" s="8">
        <f t="shared" ref="X275" si="1707">X276+X277+X278+X279</f>
        <v>74.722500000000011</v>
      </c>
      <c r="Y275" s="8">
        <f t="shared" ref="Y275" si="1708">Y276+Y277+Y278+Y279</f>
        <v>74.722500000000011</v>
      </c>
      <c r="Z275" s="8">
        <f t="shared" ref="Z275" si="1709">Z276+Z277+Z278+Z279</f>
        <v>0</v>
      </c>
      <c r="AA275" s="8"/>
      <c r="AB275" s="8">
        <f t="shared" ref="AB275" si="1710">AB276+AB277+AB278+AB279</f>
        <v>167.334</v>
      </c>
      <c r="AC275" s="8">
        <f t="shared" ref="AC275" si="1711">AC276+AC277+AC278+AC279</f>
        <v>167.334</v>
      </c>
      <c r="AD275" s="8">
        <f t="shared" ref="AD275" si="1712">AD276+AD277+AD278+AD279</f>
        <v>0</v>
      </c>
      <c r="AE275" s="8"/>
      <c r="AF275" s="8"/>
      <c r="AG275" s="8">
        <f t="shared" ref="AG275:AI275" si="1713">AG276+AG277+AG278+AG279</f>
        <v>96.308999999999997</v>
      </c>
      <c r="AH275" s="8">
        <f t="shared" si="1713"/>
        <v>96.308999999999997</v>
      </c>
      <c r="AI275" s="8">
        <f t="shared" si="1713"/>
        <v>0</v>
      </c>
      <c r="AJ275" s="8"/>
      <c r="AK275" s="8"/>
      <c r="AL275" s="8">
        <f t="shared" ref="AL275:AN275" si="1714">AL276+AL277+AL278+AL279</f>
        <v>77.71275</v>
      </c>
      <c r="AM275" s="8">
        <f t="shared" si="1714"/>
        <v>77.71275</v>
      </c>
      <c r="AN275" s="8">
        <f t="shared" si="1714"/>
        <v>0</v>
      </c>
      <c r="AO275" s="8"/>
      <c r="AP275" s="8">
        <f t="shared" ref="AP275:AR275" si="1715">AP276+AP277+AP278+AP279</f>
        <v>174.02175</v>
      </c>
      <c r="AQ275" s="8">
        <f t="shared" si="1715"/>
        <v>174.02175</v>
      </c>
      <c r="AR275" s="8">
        <f t="shared" si="1715"/>
        <v>0</v>
      </c>
    </row>
    <row r="276" spans="1:44" hidden="1" x14ac:dyDescent="0.25">
      <c r="A276" s="17"/>
      <c r="B276" s="3" t="s">
        <v>23</v>
      </c>
      <c r="C276" s="24">
        <v>0.57999999999999996</v>
      </c>
      <c r="D276" s="24">
        <v>39.28</v>
      </c>
      <c r="E276" s="24">
        <f>C276*D276</f>
        <v>22.782399999999999</v>
      </c>
      <c r="F276" s="24">
        <f>E276-G276</f>
        <v>22.782399999999999</v>
      </c>
      <c r="G276" s="24"/>
      <c r="H276" s="24">
        <v>0.45</v>
      </c>
      <c r="I276" s="24">
        <v>41.2</v>
      </c>
      <c r="J276" s="24">
        <f>H276*I276</f>
        <v>18.540000000000003</v>
      </c>
      <c r="K276" s="24">
        <f>J276-L276</f>
        <v>18.540000000000003</v>
      </c>
      <c r="L276" s="24"/>
      <c r="M276" s="24">
        <f t="shared" ref="M276:M279" si="1716">C276+H276</f>
        <v>1.03</v>
      </c>
      <c r="N276" s="24">
        <f t="shared" ref="N276:P277" si="1717">E276+J276</f>
        <v>41.322400000000002</v>
      </c>
      <c r="O276" s="24">
        <f t="shared" si="1717"/>
        <v>41.322400000000002</v>
      </c>
      <c r="P276" s="24">
        <f t="shared" si="1717"/>
        <v>0</v>
      </c>
      <c r="Q276" s="24">
        <f t="shared" ref="Q276:Q279" si="1718">C276</f>
        <v>0.57999999999999996</v>
      </c>
      <c r="R276" s="24">
        <v>41.2</v>
      </c>
      <c r="S276" s="24">
        <f>Q276*R276</f>
        <v>23.896000000000001</v>
      </c>
      <c r="T276" s="24">
        <f>S276-U276</f>
        <v>23.896000000000001</v>
      </c>
      <c r="U276" s="24"/>
      <c r="V276" s="24">
        <f t="shared" ref="V276:V279" si="1719">H276</f>
        <v>0.45</v>
      </c>
      <c r="W276" s="24">
        <v>42.85</v>
      </c>
      <c r="X276" s="24">
        <f>V276*W276</f>
        <v>19.282500000000002</v>
      </c>
      <c r="Y276" s="24">
        <f>X276-Z276</f>
        <v>19.282500000000002</v>
      </c>
      <c r="Z276" s="24"/>
      <c r="AA276" s="24">
        <f t="shared" ref="AA276:AA279" si="1720">Q276+V276</f>
        <v>1.03</v>
      </c>
      <c r="AB276" s="24">
        <f t="shared" ref="AB276:AD277" si="1721">S276+X276</f>
        <v>43.1785</v>
      </c>
      <c r="AC276" s="24">
        <f t="shared" si="1721"/>
        <v>43.1785</v>
      </c>
      <c r="AD276" s="24">
        <f t="shared" si="1721"/>
        <v>0</v>
      </c>
      <c r="AE276" s="24">
        <f t="shared" ref="AE276:AE279" si="1722">C276</f>
        <v>0.57999999999999996</v>
      </c>
      <c r="AF276" s="24">
        <v>42.85</v>
      </c>
      <c r="AG276" s="24">
        <f>AE276*AF276</f>
        <v>24.852999999999998</v>
      </c>
      <c r="AH276" s="24">
        <f>AG276-AI276</f>
        <v>24.852999999999998</v>
      </c>
      <c r="AI276" s="24"/>
      <c r="AJ276" s="24">
        <f t="shared" ref="AJ276:AJ279" si="1723">H276</f>
        <v>0.45</v>
      </c>
      <c r="AK276" s="24">
        <v>44.56</v>
      </c>
      <c r="AL276" s="24">
        <f>AJ276*AK276</f>
        <v>20.052000000000003</v>
      </c>
      <c r="AM276" s="24">
        <f>AL276-AN276</f>
        <v>20.052000000000003</v>
      </c>
      <c r="AN276" s="24"/>
      <c r="AO276" s="24">
        <f t="shared" ref="AO276:AO279" si="1724">AE276+AJ276</f>
        <v>1.03</v>
      </c>
      <c r="AP276" s="24">
        <f t="shared" ref="AP276:AP277" si="1725">AG276+AL276</f>
        <v>44.905000000000001</v>
      </c>
      <c r="AQ276" s="24">
        <f t="shared" ref="AQ276:AQ277" si="1726">AH276+AM276</f>
        <v>44.905000000000001</v>
      </c>
      <c r="AR276" s="24">
        <f t="shared" ref="AR276:AR277" si="1727">AI276+AN276</f>
        <v>0</v>
      </c>
    </row>
    <row r="277" spans="1:44" hidden="1" x14ac:dyDescent="0.25">
      <c r="A277" s="17"/>
      <c r="B277" s="3" t="s">
        <v>25</v>
      </c>
      <c r="C277" s="24">
        <v>0.57999999999999996</v>
      </c>
      <c r="D277" s="24">
        <v>32.270000000000003</v>
      </c>
      <c r="E277" s="24">
        <f>C277*D277</f>
        <v>18.7166</v>
      </c>
      <c r="F277" s="24">
        <f>E277-G277</f>
        <v>18.7166</v>
      </c>
      <c r="G277" s="24"/>
      <c r="H277" s="24">
        <v>0.45</v>
      </c>
      <c r="I277" s="24">
        <v>33.85</v>
      </c>
      <c r="J277" s="24">
        <f>H277*I277</f>
        <v>15.232500000000002</v>
      </c>
      <c r="K277" s="24">
        <f>J277-L277</f>
        <v>15.232500000000002</v>
      </c>
      <c r="L277" s="24"/>
      <c r="M277" s="24">
        <f t="shared" si="1716"/>
        <v>1.03</v>
      </c>
      <c r="N277" s="24">
        <f t="shared" si="1717"/>
        <v>33.949100000000001</v>
      </c>
      <c r="O277" s="24">
        <f t="shared" si="1717"/>
        <v>33.949100000000001</v>
      </c>
      <c r="P277" s="24">
        <f t="shared" si="1717"/>
        <v>0</v>
      </c>
      <c r="Q277" s="24">
        <f t="shared" si="1718"/>
        <v>0.57999999999999996</v>
      </c>
      <c r="R277" s="24">
        <v>33.85</v>
      </c>
      <c r="S277" s="24">
        <f>Q277*R277</f>
        <v>19.632999999999999</v>
      </c>
      <c r="T277" s="24">
        <f>S277-U277</f>
        <v>19.632999999999999</v>
      </c>
      <c r="U277" s="24"/>
      <c r="V277" s="24">
        <f t="shared" si="1719"/>
        <v>0.45</v>
      </c>
      <c r="W277" s="24">
        <v>35.200000000000003</v>
      </c>
      <c r="X277" s="24">
        <f>V277*W277</f>
        <v>15.840000000000002</v>
      </c>
      <c r="Y277" s="24">
        <f>X277-Z277</f>
        <v>15.840000000000002</v>
      </c>
      <c r="Z277" s="24"/>
      <c r="AA277" s="24">
        <f t="shared" si="1720"/>
        <v>1.03</v>
      </c>
      <c r="AB277" s="24">
        <f t="shared" si="1721"/>
        <v>35.472999999999999</v>
      </c>
      <c r="AC277" s="24">
        <f t="shared" si="1721"/>
        <v>35.472999999999999</v>
      </c>
      <c r="AD277" s="24">
        <f t="shared" si="1721"/>
        <v>0</v>
      </c>
      <c r="AE277" s="24">
        <f t="shared" si="1722"/>
        <v>0.57999999999999996</v>
      </c>
      <c r="AF277" s="24">
        <v>35.200000000000003</v>
      </c>
      <c r="AG277" s="24">
        <f>AE277*AF277</f>
        <v>20.416</v>
      </c>
      <c r="AH277" s="24">
        <f>AG277-AI277</f>
        <v>20.416</v>
      </c>
      <c r="AI277" s="24"/>
      <c r="AJ277" s="24">
        <f t="shared" si="1723"/>
        <v>0.45</v>
      </c>
      <c r="AK277" s="24">
        <v>36.61</v>
      </c>
      <c r="AL277" s="24">
        <f>AJ277*AK277</f>
        <v>16.474499999999999</v>
      </c>
      <c r="AM277" s="24">
        <f>AL277-AN277</f>
        <v>16.474499999999999</v>
      </c>
      <c r="AN277" s="24"/>
      <c r="AO277" s="24">
        <f t="shared" si="1724"/>
        <v>1.03</v>
      </c>
      <c r="AP277" s="24">
        <f t="shared" si="1725"/>
        <v>36.890500000000003</v>
      </c>
      <c r="AQ277" s="24">
        <f t="shared" si="1726"/>
        <v>36.890500000000003</v>
      </c>
      <c r="AR277" s="24">
        <f t="shared" si="1727"/>
        <v>0</v>
      </c>
    </row>
    <row r="278" spans="1:44" ht="31.5" hidden="1" x14ac:dyDescent="0.25">
      <c r="A278" s="17"/>
      <c r="B278" s="3" t="s">
        <v>156</v>
      </c>
      <c r="C278" s="24">
        <v>0.57999999999999996</v>
      </c>
      <c r="D278" s="24">
        <v>32.270000000000003</v>
      </c>
      <c r="E278" s="24">
        <f>C278*D278*0.5</f>
        <v>9.3582999999999998</v>
      </c>
      <c r="F278" s="24">
        <f>E278</f>
        <v>9.3582999999999998</v>
      </c>
      <c r="G278" s="24"/>
      <c r="H278" s="24">
        <v>0.45</v>
      </c>
      <c r="I278" s="24">
        <v>33.85</v>
      </c>
      <c r="J278" s="24">
        <f>H278*I278*0.5</f>
        <v>7.6162500000000009</v>
      </c>
      <c r="K278" s="24">
        <f>J278</f>
        <v>7.6162500000000009</v>
      </c>
      <c r="L278" s="24"/>
      <c r="M278" s="24">
        <f t="shared" si="1716"/>
        <v>1.03</v>
      </c>
      <c r="N278" s="24">
        <f>E278+J278</f>
        <v>16.974550000000001</v>
      </c>
      <c r="O278" s="24">
        <f>N278</f>
        <v>16.974550000000001</v>
      </c>
      <c r="P278" s="24">
        <v>0</v>
      </c>
      <c r="Q278" s="24">
        <f t="shared" si="1718"/>
        <v>0.57999999999999996</v>
      </c>
      <c r="R278" s="24">
        <v>33.85</v>
      </c>
      <c r="S278" s="24">
        <f>Q278*R278*0.5</f>
        <v>9.8164999999999996</v>
      </c>
      <c r="T278" s="24">
        <f>S278</f>
        <v>9.8164999999999996</v>
      </c>
      <c r="U278" s="24"/>
      <c r="V278" s="24">
        <f t="shared" si="1719"/>
        <v>0.45</v>
      </c>
      <c r="W278" s="24">
        <v>35.200000000000003</v>
      </c>
      <c r="X278" s="24">
        <f>V278*W278*0.5</f>
        <v>7.9200000000000008</v>
      </c>
      <c r="Y278" s="24">
        <f>X278</f>
        <v>7.9200000000000008</v>
      </c>
      <c r="Z278" s="24"/>
      <c r="AA278" s="24">
        <f t="shared" si="1720"/>
        <v>1.03</v>
      </c>
      <c r="AB278" s="24">
        <f>S278+X278</f>
        <v>17.736499999999999</v>
      </c>
      <c r="AC278" s="24">
        <f>AB278</f>
        <v>17.736499999999999</v>
      </c>
      <c r="AD278" s="24">
        <v>0</v>
      </c>
      <c r="AE278" s="24">
        <f t="shared" si="1722"/>
        <v>0.57999999999999996</v>
      </c>
      <c r="AF278" s="24">
        <v>35.200000000000003</v>
      </c>
      <c r="AG278" s="24">
        <f>AE278*AF278*0.5</f>
        <v>10.208</v>
      </c>
      <c r="AH278" s="24">
        <f>AG278</f>
        <v>10.208</v>
      </c>
      <c r="AI278" s="24"/>
      <c r="AJ278" s="24">
        <f t="shared" si="1723"/>
        <v>0.45</v>
      </c>
      <c r="AK278" s="24">
        <v>36.61</v>
      </c>
      <c r="AL278" s="24">
        <f>AJ278*AK278*0.5</f>
        <v>8.2372499999999995</v>
      </c>
      <c r="AM278" s="24">
        <f>AL278</f>
        <v>8.2372499999999995</v>
      </c>
      <c r="AN278" s="24"/>
      <c r="AO278" s="24">
        <f t="shared" si="1724"/>
        <v>1.03</v>
      </c>
      <c r="AP278" s="24">
        <f>AG278+AL278</f>
        <v>18.445250000000001</v>
      </c>
      <c r="AQ278" s="24">
        <f>AP278</f>
        <v>18.445250000000001</v>
      </c>
      <c r="AR278" s="24">
        <v>0</v>
      </c>
    </row>
    <row r="279" spans="1:44" ht="47.25" hidden="1" x14ac:dyDescent="0.25">
      <c r="A279" s="17"/>
      <c r="B279" s="3" t="s">
        <v>161</v>
      </c>
      <c r="C279" s="24">
        <v>0.57999999999999996</v>
      </c>
      <c r="D279" s="24">
        <v>32.270000000000003</v>
      </c>
      <c r="E279" s="24">
        <f>C279*D279*2</f>
        <v>37.433199999999999</v>
      </c>
      <c r="F279" s="24">
        <f>E279-G279</f>
        <v>37.433199999999999</v>
      </c>
      <c r="G279" s="24"/>
      <c r="H279" s="24">
        <v>0.45</v>
      </c>
      <c r="I279" s="24">
        <v>33.85</v>
      </c>
      <c r="J279" s="24">
        <f>H279*I279*2</f>
        <v>30.465000000000003</v>
      </c>
      <c r="K279" s="24">
        <f>J279-L279</f>
        <v>30.465000000000003</v>
      </c>
      <c r="L279" s="24"/>
      <c r="M279" s="24">
        <f t="shared" si="1716"/>
        <v>1.03</v>
      </c>
      <c r="N279" s="24">
        <f t="shared" ref="N279" si="1728">E279+J279</f>
        <v>67.898200000000003</v>
      </c>
      <c r="O279" s="24">
        <f t="shared" ref="O279" si="1729">F279+K279</f>
        <v>67.898200000000003</v>
      </c>
      <c r="P279" s="24">
        <f t="shared" ref="P279" si="1730">G279+L279</f>
        <v>0</v>
      </c>
      <c r="Q279" s="24">
        <f t="shared" si="1718"/>
        <v>0.57999999999999996</v>
      </c>
      <c r="R279" s="24">
        <v>33.85</v>
      </c>
      <c r="S279" s="24">
        <f>Q279*R279*2</f>
        <v>39.265999999999998</v>
      </c>
      <c r="T279" s="24">
        <f>S279-U279</f>
        <v>39.265999999999998</v>
      </c>
      <c r="U279" s="24"/>
      <c r="V279" s="24">
        <f t="shared" si="1719"/>
        <v>0.45</v>
      </c>
      <c r="W279" s="24">
        <v>35.200000000000003</v>
      </c>
      <c r="X279" s="24">
        <f>V279*W279*2</f>
        <v>31.680000000000003</v>
      </c>
      <c r="Y279" s="24">
        <f>X279-Z279</f>
        <v>31.680000000000003</v>
      </c>
      <c r="Z279" s="24"/>
      <c r="AA279" s="24">
        <f t="shared" si="1720"/>
        <v>1.03</v>
      </c>
      <c r="AB279" s="24">
        <f t="shared" ref="AB279" si="1731">S279+X279</f>
        <v>70.945999999999998</v>
      </c>
      <c r="AC279" s="24">
        <f t="shared" ref="AC279" si="1732">T279+Y279</f>
        <v>70.945999999999998</v>
      </c>
      <c r="AD279" s="24">
        <f t="shared" ref="AD279" si="1733">U279+Z279</f>
        <v>0</v>
      </c>
      <c r="AE279" s="24">
        <f t="shared" si="1722"/>
        <v>0.57999999999999996</v>
      </c>
      <c r="AF279" s="24">
        <v>35.200000000000003</v>
      </c>
      <c r="AG279" s="24">
        <f>AE279*AF279*2</f>
        <v>40.832000000000001</v>
      </c>
      <c r="AH279" s="24">
        <f>AG279-AI279</f>
        <v>40.832000000000001</v>
      </c>
      <c r="AI279" s="24"/>
      <c r="AJ279" s="24">
        <f t="shared" si="1723"/>
        <v>0.45</v>
      </c>
      <c r="AK279" s="24">
        <v>36.61</v>
      </c>
      <c r="AL279" s="24">
        <f>AJ279*AK279*2</f>
        <v>32.948999999999998</v>
      </c>
      <c r="AM279" s="24">
        <f>AL279-AN279</f>
        <v>32.948999999999998</v>
      </c>
      <c r="AN279" s="24"/>
      <c r="AO279" s="24">
        <f t="shared" si="1724"/>
        <v>1.03</v>
      </c>
      <c r="AP279" s="24">
        <f t="shared" ref="AP279" si="1734">AG279+AL279</f>
        <v>73.781000000000006</v>
      </c>
      <c r="AQ279" s="24">
        <f t="shared" ref="AQ279" si="1735">AH279+AM279</f>
        <v>73.781000000000006</v>
      </c>
      <c r="AR279" s="24">
        <f t="shared" ref="AR279" si="1736">AI279+AN279</f>
        <v>0</v>
      </c>
    </row>
    <row r="280" spans="1:44" s="15" customFormat="1" ht="47.25" hidden="1" x14ac:dyDescent="0.25">
      <c r="A280" s="22" t="s">
        <v>120</v>
      </c>
      <c r="B280" s="29" t="s">
        <v>174</v>
      </c>
      <c r="C280" s="8"/>
      <c r="D280" s="8"/>
      <c r="E280" s="8">
        <f t="shared" ref="E280" si="1737">E281+E282+E283+E284</f>
        <v>482.55325000000005</v>
      </c>
      <c r="F280" s="8">
        <f t="shared" ref="F280" si="1738">F281+F282+F283+F284</f>
        <v>451.91949099999999</v>
      </c>
      <c r="G280" s="8">
        <f t="shared" ref="G280" si="1739">G281+G282+G283+G284</f>
        <v>30.633759000000001</v>
      </c>
      <c r="H280" s="8"/>
      <c r="I280" s="8"/>
      <c r="J280" s="8">
        <f t="shared" ref="J280" si="1740">J281+J282+J283+J284</f>
        <v>507.76650000000006</v>
      </c>
      <c r="K280" s="8">
        <f t="shared" ref="K280" si="1741">K281+K282+K283+K284</f>
        <v>471.78852900000004</v>
      </c>
      <c r="L280" s="8">
        <f t="shared" ref="L280" si="1742">L281+L282+L283+L284</f>
        <v>35.977970999999997</v>
      </c>
      <c r="M280" s="8"/>
      <c r="N280" s="8">
        <f t="shared" ref="N280" si="1743">N281+N282+N283+N284</f>
        <v>990.31975000000011</v>
      </c>
      <c r="O280" s="8">
        <f t="shared" ref="O280" si="1744">O281+O282+O283+O284</f>
        <v>923.70802000000003</v>
      </c>
      <c r="P280" s="8">
        <f t="shared" ref="P280" si="1745">P281+P282+P283+P284</f>
        <v>66.611729999999994</v>
      </c>
      <c r="Q280" s="8"/>
      <c r="R280" s="8"/>
      <c r="S280" s="8">
        <f t="shared" ref="S280" si="1746">S281+S282+S283+S284</f>
        <v>506.16975000000002</v>
      </c>
      <c r="T280" s="8">
        <f t="shared" ref="T280" si="1747">T281+T282+T283+T284</f>
        <v>474.03675299999998</v>
      </c>
      <c r="U280" s="8">
        <f t="shared" ref="U280" si="1748">U281+U282+U283+U284</f>
        <v>32.132997000000003</v>
      </c>
      <c r="V280" s="8"/>
      <c r="W280" s="8"/>
      <c r="X280" s="8">
        <f t="shared" ref="X280" si="1749">X281+X282+X283+X284</f>
        <v>528.0390000000001</v>
      </c>
      <c r="Y280" s="8">
        <f t="shared" ref="Y280" si="1750">Y281+Y282+Y283+Y284</f>
        <v>490.62461400000007</v>
      </c>
      <c r="Z280" s="8">
        <f t="shared" ref="Z280" si="1751">Z281+Z282+Z283+Z284</f>
        <v>37.414386</v>
      </c>
      <c r="AA280" s="8"/>
      <c r="AB280" s="8">
        <f t="shared" ref="AB280" si="1752">AB281+AB282+AB283+AB284</f>
        <v>1034.2087500000002</v>
      </c>
      <c r="AC280" s="8">
        <f t="shared" ref="AC280" si="1753">AC281+AC282+AC283+AC284</f>
        <v>964.66136700000015</v>
      </c>
      <c r="AD280" s="8">
        <f t="shared" ref="AD280" si="1754">AD281+AD282+AD283+AD284</f>
        <v>69.547383000000011</v>
      </c>
      <c r="AE280" s="8"/>
      <c r="AF280" s="8"/>
      <c r="AG280" s="8">
        <f t="shared" ref="AG280:AI280" si="1755">AG281+AG282+AG283+AG284</f>
        <v>526.37850000000003</v>
      </c>
      <c r="AH280" s="8">
        <f t="shared" si="1755"/>
        <v>492.96259800000007</v>
      </c>
      <c r="AI280" s="8">
        <f t="shared" si="1755"/>
        <v>33.415902000000003</v>
      </c>
      <c r="AJ280" s="8"/>
      <c r="AK280" s="8"/>
      <c r="AL280" s="8">
        <f t="shared" ref="AL280:AN280" si="1756">AL281+AL282+AL283+AL284</f>
        <v>549.17010000000005</v>
      </c>
      <c r="AM280" s="8">
        <f t="shared" si="1756"/>
        <v>510.25846260000003</v>
      </c>
      <c r="AN280" s="8">
        <f t="shared" si="1756"/>
        <v>38.911637399999996</v>
      </c>
      <c r="AO280" s="8"/>
      <c r="AP280" s="8">
        <f t="shared" ref="AP280:AR280" si="1757">AP281+AP282+AP283+AP284</f>
        <v>1075.5486000000001</v>
      </c>
      <c r="AQ280" s="8">
        <f t="shared" si="1757"/>
        <v>1003.2210606000001</v>
      </c>
      <c r="AR280" s="8">
        <f t="shared" si="1757"/>
        <v>72.327539400000006</v>
      </c>
    </row>
    <row r="281" spans="1:44" hidden="1" x14ac:dyDescent="0.25">
      <c r="A281" s="17"/>
      <c r="B281" s="3" t="s">
        <v>23</v>
      </c>
      <c r="C281" s="24">
        <v>3.17</v>
      </c>
      <c r="D281" s="24">
        <v>39.28</v>
      </c>
      <c r="E281" s="24">
        <f>C281*D281</f>
        <v>124.5176</v>
      </c>
      <c r="F281" s="24">
        <f>E281-G281</f>
        <v>116.6128928</v>
      </c>
      <c r="G281" s="24">
        <f>0.20124*D281</f>
        <v>7.9047072000000007</v>
      </c>
      <c r="H281" s="24">
        <v>3.18</v>
      </c>
      <c r="I281" s="24">
        <v>41.2</v>
      </c>
      <c r="J281" s="24">
        <f>H281*I281</f>
        <v>131.01600000000002</v>
      </c>
      <c r="K281" s="24">
        <f>J281-L281</f>
        <v>121.73281600000001</v>
      </c>
      <c r="L281" s="24">
        <f>0.22532*I281</f>
        <v>9.2831840000000003</v>
      </c>
      <c r="M281" s="24">
        <f t="shared" ref="M281:M284" si="1758">C281+H281</f>
        <v>6.35</v>
      </c>
      <c r="N281" s="24">
        <f t="shared" ref="N281:P282" si="1759">E281+J281</f>
        <v>255.53360000000004</v>
      </c>
      <c r="O281" s="24">
        <f t="shared" si="1759"/>
        <v>238.34570880000001</v>
      </c>
      <c r="P281" s="24">
        <f t="shared" si="1759"/>
        <v>17.187891200000003</v>
      </c>
      <c r="Q281" s="24">
        <f t="shared" ref="Q281:Q284" si="1760">C281</f>
        <v>3.17</v>
      </c>
      <c r="R281" s="24">
        <v>41.2</v>
      </c>
      <c r="S281" s="24">
        <f>Q281*R281</f>
        <v>130.60400000000001</v>
      </c>
      <c r="T281" s="24">
        <f>S281-U281</f>
        <v>122.31291200000001</v>
      </c>
      <c r="U281" s="24">
        <f>0.20124*R281</f>
        <v>8.2910880000000002</v>
      </c>
      <c r="V281" s="24">
        <f t="shared" ref="V281:V284" si="1761">H281</f>
        <v>3.18</v>
      </c>
      <c r="W281" s="24">
        <v>42.85</v>
      </c>
      <c r="X281" s="24">
        <f>V281*W281</f>
        <v>136.26300000000001</v>
      </c>
      <c r="Y281" s="24">
        <f>X281-Z281</f>
        <v>126.60803800000001</v>
      </c>
      <c r="Z281" s="24">
        <f>0.22532*W281</f>
        <v>9.6549619999999994</v>
      </c>
      <c r="AA281" s="24">
        <f t="shared" ref="AA281:AA284" si="1762">Q281+V281</f>
        <v>6.35</v>
      </c>
      <c r="AB281" s="24">
        <f t="shared" ref="AB281:AD284" si="1763">S281+X281</f>
        <v>266.86700000000002</v>
      </c>
      <c r="AC281" s="24">
        <f t="shared" si="1763"/>
        <v>248.92095</v>
      </c>
      <c r="AD281" s="24">
        <f t="shared" si="1763"/>
        <v>17.94605</v>
      </c>
      <c r="AE281" s="24">
        <f t="shared" ref="AE281:AE284" si="1764">C281</f>
        <v>3.17</v>
      </c>
      <c r="AF281" s="24">
        <v>42.85</v>
      </c>
      <c r="AG281" s="24">
        <f>AE281*AF281</f>
        <v>135.83449999999999</v>
      </c>
      <c r="AH281" s="24">
        <f>AG281-AI281</f>
        <v>127.211366</v>
      </c>
      <c r="AI281" s="24">
        <f>0.20124*AF281</f>
        <v>8.6231340000000003</v>
      </c>
      <c r="AJ281" s="24">
        <f t="shared" ref="AJ281:AJ284" si="1765">H281</f>
        <v>3.18</v>
      </c>
      <c r="AK281" s="24">
        <v>44.56</v>
      </c>
      <c r="AL281" s="24">
        <f>AJ281*AK281</f>
        <v>141.70080000000002</v>
      </c>
      <c r="AM281" s="24">
        <f>AL281-AN281</f>
        <v>131.66054080000001</v>
      </c>
      <c r="AN281" s="24">
        <f>0.22532*AK281</f>
        <v>10.040259199999999</v>
      </c>
      <c r="AO281" s="24">
        <f t="shared" ref="AO281:AO284" si="1766">AE281+AJ281</f>
        <v>6.35</v>
      </c>
      <c r="AP281" s="24">
        <f t="shared" ref="AP281:AP284" si="1767">AG281+AL281</f>
        <v>277.53530000000001</v>
      </c>
      <c r="AQ281" s="24">
        <f t="shared" ref="AQ281:AQ284" si="1768">AH281+AM281</f>
        <v>258.87190680000003</v>
      </c>
      <c r="AR281" s="24">
        <f t="shared" ref="AR281:AR284" si="1769">AI281+AN281</f>
        <v>18.663393200000002</v>
      </c>
    </row>
    <row r="282" spans="1:44" hidden="1" x14ac:dyDescent="0.25">
      <c r="A282" s="17"/>
      <c r="B282" s="3" t="s">
        <v>25</v>
      </c>
      <c r="C282" s="24">
        <v>3.17</v>
      </c>
      <c r="D282" s="24">
        <v>32.270000000000003</v>
      </c>
      <c r="E282" s="24">
        <f>C282*D282</f>
        <v>102.2959</v>
      </c>
      <c r="F282" s="24">
        <f>E282-G282</f>
        <v>95.801885200000001</v>
      </c>
      <c r="G282" s="24">
        <f>0.20124*D282</f>
        <v>6.4940148000000004</v>
      </c>
      <c r="H282" s="24">
        <v>3.18</v>
      </c>
      <c r="I282" s="24">
        <v>33.85</v>
      </c>
      <c r="J282" s="24">
        <f>H282*I282</f>
        <v>107.64300000000001</v>
      </c>
      <c r="K282" s="24">
        <f>J282-L282</f>
        <v>100.01591800000001</v>
      </c>
      <c r="L282" s="24">
        <f>0.22532*I282</f>
        <v>7.6270819999999997</v>
      </c>
      <c r="M282" s="24">
        <f t="shared" si="1758"/>
        <v>6.35</v>
      </c>
      <c r="N282" s="24">
        <f t="shared" si="1759"/>
        <v>209.93890000000002</v>
      </c>
      <c r="O282" s="24">
        <f t="shared" si="1759"/>
        <v>195.81780320000001</v>
      </c>
      <c r="P282" s="24">
        <f t="shared" si="1759"/>
        <v>14.1210968</v>
      </c>
      <c r="Q282" s="24">
        <f t="shared" si="1760"/>
        <v>3.17</v>
      </c>
      <c r="R282" s="24">
        <v>33.85</v>
      </c>
      <c r="S282" s="24">
        <f>Q282*R282</f>
        <v>107.3045</v>
      </c>
      <c r="T282" s="24">
        <f>S282-U282</f>
        <v>100.492526</v>
      </c>
      <c r="U282" s="24">
        <f>0.20124*R282</f>
        <v>6.8119740000000002</v>
      </c>
      <c r="V282" s="24">
        <f t="shared" si="1761"/>
        <v>3.18</v>
      </c>
      <c r="W282" s="24">
        <v>35.200000000000003</v>
      </c>
      <c r="X282" s="24">
        <f>V282*W282</f>
        <v>111.93600000000002</v>
      </c>
      <c r="Y282" s="24">
        <f>X282-Z282</f>
        <v>104.00473600000002</v>
      </c>
      <c r="Z282" s="24">
        <f>0.22532*W282</f>
        <v>7.9312640000000005</v>
      </c>
      <c r="AA282" s="24">
        <f t="shared" si="1762"/>
        <v>6.35</v>
      </c>
      <c r="AB282" s="24">
        <f t="shared" si="1763"/>
        <v>219.24050000000003</v>
      </c>
      <c r="AC282" s="24">
        <f t="shared" si="1763"/>
        <v>204.49726200000003</v>
      </c>
      <c r="AD282" s="24">
        <f t="shared" si="1763"/>
        <v>14.743238000000002</v>
      </c>
      <c r="AE282" s="24">
        <f t="shared" si="1764"/>
        <v>3.17</v>
      </c>
      <c r="AF282" s="24">
        <v>35.200000000000003</v>
      </c>
      <c r="AG282" s="24">
        <f>AE282*AF282</f>
        <v>111.584</v>
      </c>
      <c r="AH282" s="24">
        <f>AG282-AI282</f>
        <v>104.50035200000001</v>
      </c>
      <c r="AI282" s="24">
        <f>0.20124*AF282</f>
        <v>7.0836480000000011</v>
      </c>
      <c r="AJ282" s="24">
        <f t="shared" si="1765"/>
        <v>3.18</v>
      </c>
      <c r="AK282" s="24">
        <v>36.61</v>
      </c>
      <c r="AL282" s="24">
        <f>AJ282*AK282</f>
        <v>116.41980000000001</v>
      </c>
      <c r="AM282" s="24">
        <f>AL282-AN282</f>
        <v>108.17083480000001</v>
      </c>
      <c r="AN282" s="24">
        <f>0.22532*AK282</f>
        <v>8.2489651999999989</v>
      </c>
      <c r="AO282" s="24">
        <f t="shared" si="1766"/>
        <v>6.35</v>
      </c>
      <c r="AP282" s="24">
        <f t="shared" si="1767"/>
        <v>228.00380000000001</v>
      </c>
      <c r="AQ282" s="24">
        <f t="shared" si="1768"/>
        <v>212.67118680000002</v>
      </c>
      <c r="AR282" s="24">
        <f t="shared" si="1769"/>
        <v>15.332613200000001</v>
      </c>
    </row>
    <row r="283" spans="1:44" ht="31.5" hidden="1" x14ac:dyDescent="0.25">
      <c r="A283" s="17"/>
      <c r="B283" s="3" t="s">
        <v>156</v>
      </c>
      <c r="C283" s="24">
        <v>3.17</v>
      </c>
      <c r="D283" s="24">
        <v>32.270000000000003</v>
      </c>
      <c r="E283" s="24">
        <f>C283*D283*0.5</f>
        <v>51.147950000000002</v>
      </c>
      <c r="F283" s="24">
        <f>E283-G283</f>
        <v>47.9009426</v>
      </c>
      <c r="G283" s="24">
        <f>0.20124*D283*0.5</f>
        <v>3.2470074000000002</v>
      </c>
      <c r="H283" s="24">
        <v>3.18</v>
      </c>
      <c r="I283" s="24">
        <v>33.85</v>
      </c>
      <c r="J283" s="24">
        <f>H283*I283*0.5</f>
        <v>53.821500000000007</v>
      </c>
      <c r="K283" s="24">
        <f>J283-L283</f>
        <v>50.007959000000007</v>
      </c>
      <c r="L283" s="24">
        <f>0.22532*I283*0.5</f>
        <v>3.8135409999999998</v>
      </c>
      <c r="M283" s="24">
        <f t="shared" si="1758"/>
        <v>6.35</v>
      </c>
      <c r="N283" s="24">
        <f>E283+J283</f>
        <v>104.96945000000001</v>
      </c>
      <c r="O283" s="24">
        <f>F283+K283</f>
        <v>97.908901600000007</v>
      </c>
      <c r="P283" s="24">
        <f>L283+G283</f>
        <v>7.0605484000000001</v>
      </c>
      <c r="Q283" s="24">
        <f t="shared" si="1760"/>
        <v>3.17</v>
      </c>
      <c r="R283" s="24">
        <v>33.85</v>
      </c>
      <c r="S283" s="24">
        <f>Q283*R283*0.5</f>
        <v>53.652250000000002</v>
      </c>
      <c r="T283" s="24">
        <f>S283-U283</f>
        <v>50.246262999999999</v>
      </c>
      <c r="U283" s="24">
        <f>0.20124*R283*0.5</f>
        <v>3.4059870000000001</v>
      </c>
      <c r="V283" s="24">
        <f t="shared" si="1761"/>
        <v>3.18</v>
      </c>
      <c r="W283" s="24">
        <v>35.200000000000003</v>
      </c>
      <c r="X283" s="24">
        <f>V283*W283*0.5</f>
        <v>55.968000000000011</v>
      </c>
      <c r="Y283" s="24">
        <f>X283-Z283</f>
        <v>52.002368000000011</v>
      </c>
      <c r="Z283" s="24">
        <f>0.22532*W283*0.5</f>
        <v>3.9656320000000003</v>
      </c>
      <c r="AA283" s="24">
        <f t="shared" si="1762"/>
        <v>6.35</v>
      </c>
      <c r="AB283" s="24">
        <f t="shared" si="1763"/>
        <v>109.62025000000001</v>
      </c>
      <c r="AC283" s="24">
        <f t="shared" si="1763"/>
        <v>102.24863100000002</v>
      </c>
      <c r="AD283" s="24">
        <f t="shared" si="1763"/>
        <v>7.3716190000000008</v>
      </c>
      <c r="AE283" s="24">
        <f t="shared" si="1764"/>
        <v>3.17</v>
      </c>
      <c r="AF283" s="24">
        <v>35.200000000000003</v>
      </c>
      <c r="AG283" s="24">
        <f>AE283*AF283*0.5</f>
        <v>55.792000000000002</v>
      </c>
      <c r="AH283" s="24">
        <f>AG283-AI283</f>
        <v>52.250176000000003</v>
      </c>
      <c r="AI283" s="24">
        <f>0.20124*AF283*0.5</f>
        <v>3.5418240000000005</v>
      </c>
      <c r="AJ283" s="24">
        <f t="shared" si="1765"/>
        <v>3.18</v>
      </c>
      <c r="AK283" s="24">
        <v>36.61</v>
      </c>
      <c r="AL283" s="24">
        <f>AJ283*AK283*0.5</f>
        <v>58.209900000000005</v>
      </c>
      <c r="AM283" s="24">
        <f>AL283-AN283</f>
        <v>54.085417400000004</v>
      </c>
      <c r="AN283" s="24">
        <f>0.22532*AK283*0.5</f>
        <v>4.1244825999999994</v>
      </c>
      <c r="AO283" s="24">
        <f t="shared" si="1766"/>
        <v>6.35</v>
      </c>
      <c r="AP283" s="24">
        <f t="shared" si="1767"/>
        <v>114.00190000000001</v>
      </c>
      <c r="AQ283" s="24">
        <f t="shared" si="1768"/>
        <v>106.33559340000001</v>
      </c>
      <c r="AR283" s="24">
        <f t="shared" si="1769"/>
        <v>7.6663066000000004</v>
      </c>
    </row>
    <row r="284" spans="1:44" ht="47.25" hidden="1" x14ac:dyDescent="0.25">
      <c r="A284" s="17"/>
      <c r="B284" s="3" t="s">
        <v>161</v>
      </c>
      <c r="C284" s="24">
        <v>3.17</v>
      </c>
      <c r="D284" s="24">
        <v>32.270000000000003</v>
      </c>
      <c r="E284" s="24">
        <f>C284*D284*2</f>
        <v>204.59180000000001</v>
      </c>
      <c r="F284" s="24">
        <f>E284-G284</f>
        <v>191.6037704</v>
      </c>
      <c r="G284" s="24">
        <f>0.20124*D284*2</f>
        <v>12.988029600000001</v>
      </c>
      <c r="H284" s="24">
        <v>3.18</v>
      </c>
      <c r="I284" s="24">
        <v>33.85</v>
      </c>
      <c r="J284" s="24">
        <f>H284*I284*2</f>
        <v>215.28600000000003</v>
      </c>
      <c r="K284" s="24">
        <f>J284-L284</f>
        <v>200.03183600000003</v>
      </c>
      <c r="L284" s="24">
        <f>0.22532*I284*2</f>
        <v>15.254163999999999</v>
      </c>
      <c r="M284" s="24">
        <f t="shared" si="1758"/>
        <v>6.35</v>
      </c>
      <c r="N284" s="24">
        <f t="shared" ref="N284" si="1770">E284+J284</f>
        <v>419.87780000000004</v>
      </c>
      <c r="O284" s="24">
        <f t="shared" ref="O284" si="1771">F284+K284</f>
        <v>391.63560640000003</v>
      </c>
      <c r="P284" s="24">
        <f t="shared" ref="P284" si="1772">G284+L284</f>
        <v>28.2421936</v>
      </c>
      <c r="Q284" s="24">
        <f t="shared" si="1760"/>
        <v>3.17</v>
      </c>
      <c r="R284" s="24">
        <v>33.85</v>
      </c>
      <c r="S284" s="24">
        <f>Q284*R284*2</f>
        <v>214.60900000000001</v>
      </c>
      <c r="T284" s="24">
        <f>S284-U284</f>
        <v>200.985052</v>
      </c>
      <c r="U284" s="24">
        <f>0.20124*R284*2</f>
        <v>13.623948</v>
      </c>
      <c r="V284" s="24">
        <f t="shared" si="1761"/>
        <v>3.18</v>
      </c>
      <c r="W284" s="24">
        <v>35.200000000000003</v>
      </c>
      <c r="X284" s="24">
        <f>V284*W284*2</f>
        <v>223.87200000000004</v>
      </c>
      <c r="Y284" s="24">
        <f>X284-Z284</f>
        <v>208.00947200000004</v>
      </c>
      <c r="Z284" s="24">
        <f>0.22532*W284*2</f>
        <v>15.862528000000001</v>
      </c>
      <c r="AA284" s="24">
        <f t="shared" si="1762"/>
        <v>6.35</v>
      </c>
      <c r="AB284" s="24">
        <f t="shared" si="1763"/>
        <v>438.48100000000005</v>
      </c>
      <c r="AC284" s="24">
        <f t="shared" si="1763"/>
        <v>408.99452400000007</v>
      </c>
      <c r="AD284" s="24">
        <f t="shared" si="1763"/>
        <v>29.486476000000003</v>
      </c>
      <c r="AE284" s="24">
        <f t="shared" si="1764"/>
        <v>3.17</v>
      </c>
      <c r="AF284" s="24">
        <v>35.200000000000003</v>
      </c>
      <c r="AG284" s="24">
        <f>AE284*AF284*2</f>
        <v>223.16800000000001</v>
      </c>
      <c r="AH284" s="24">
        <f>AG284-AI284</f>
        <v>209.00070400000001</v>
      </c>
      <c r="AI284" s="24">
        <f>0.20124*AF284*2</f>
        <v>14.167296000000002</v>
      </c>
      <c r="AJ284" s="24">
        <f t="shared" si="1765"/>
        <v>3.18</v>
      </c>
      <c r="AK284" s="24">
        <v>36.61</v>
      </c>
      <c r="AL284" s="24">
        <f>AJ284*AK284*2</f>
        <v>232.83960000000002</v>
      </c>
      <c r="AM284" s="24">
        <f>AL284-AN284</f>
        <v>216.34166960000002</v>
      </c>
      <c r="AN284" s="24">
        <f>0.22532*AK284*2</f>
        <v>16.497930399999998</v>
      </c>
      <c r="AO284" s="24">
        <f t="shared" si="1766"/>
        <v>6.35</v>
      </c>
      <c r="AP284" s="24">
        <f t="shared" si="1767"/>
        <v>456.00760000000002</v>
      </c>
      <c r="AQ284" s="24">
        <f t="shared" si="1768"/>
        <v>425.34237360000003</v>
      </c>
      <c r="AR284" s="24">
        <f t="shared" si="1769"/>
        <v>30.665226400000002</v>
      </c>
    </row>
    <row r="285" spans="1:44" s="15" customFormat="1" ht="31.5" hidden="1" x14ac:dyDescent="0.25">
      <c r="A285" s="22" t="s">
        <v>121</v>
      </c>
      <c r="B285" s="29" t="s">
        <v>50</v>
      </c>
      <c r="C285" s="8"/>
      <c r="D285" s="8"/>
      <c r="E285" s="8">
        <f t="shared" ref="E285" si="1773">E286+E287+E288+E289</f>
        <v>334.8950000000001</v>
      </c>
      <c r="F285" s="8">
        <f t="shared" ref="F285" si="1774">F286+F287+F288+F289</f>
        <v>334.8950000000001</v>
      </c>
      <c r="G285" s="8">
        <f t="shared" ref="G285" si="1775">G286+G287+G288+G289</f>
        <v>0</v>
      </c>
      <c r="H285" s="8"/>
      <c r="I285" s="8"/>
      <c r="J285" s="8">
        <f t="shared" ref="J285" si="1776">J286+J287+J288+J289</f>
        <v>351.28500000000008</v>
      </c>
      <c r="K285" s="8">
        <f t="shared" ref="K285" si="1777">K286+K287+K288+K289</f>
        <v>351.28500000000008</v>
      </c>
      <c r="L285" s="8">
        <f t="shared" ref="L285" si="1778">L286+L287+L288+L289</f>
        <v>0</v>
      </c>
      <c r="M285" s="8"/>
      <c r="N285" s="8">
        <f t="shared" ref="N285" si="1779">N286+N287+N288+N289</f>
        <v>686.18000000000018</v>
      </c>
      <c r="O285" s="8">
        <f t="shared" ref="O285" si="1780">O286+O287+O288+O289</f>
        <v>686.18000000000018</v>
      </c>
      <c r="P285" s="8">
        <f t="shared" ref="P285" si="1781">P286+P287+P288+P289</f>
        <v>0</v>
      </c>
      <c r="Q285" s="8"/>
      <c r="R285" s="8"/>
      <c r="S285" s="8">
        <f t="shared" ref="S285" si="1782">S286+S287+S288+S289</f>
        <v>351.28500000000008</v>
      </c>
      <c r="T285" s="8">
        <f t="shared" ref="T285" si="1783">T286+T287+T288+T289</f>
        <v>351.28500000000008</v>
      </c>
      <c r="U285" s="8">
        <f t="shared" ref="U285" si="1784">U286+U287+U288+U289</f>
        <v>0</v>
      </c>
      <c r="V285" s="8"/>
      <c r="W285" s="8"/>
      <c r="X285" s="8">
        <f t="shared" ref="X285" si="1785">X286+X287+X288+X289</f>
        <v>365.31000000000006</v>
      </c>
      <c r="Y285" s="8">
        <f t="shared" ref="Y285" si="1786">Y286+Y287+Y288+Y289</f>
        <v>365.31000000000006</v>
      </c>
      <c r="Z285" s="8">
        <f t="shared" ref="Z285" si="1787">Z286+Z287+Z288+Z289</f>
        <v>0</v>
      </c>
      <c r="AA285" s="8"/>
      <c r="AB285" s="8">
        <f t="shared" ref="AB285" si="1788">AB286+AB287+AB288+AB289</f>
        <v>716.59500000000014</v>
      </c>
      <c r="AC285" s="8">
        <f t="shared" ref="AC285" si="1789">AC286+AC287+AC288+AC289</f>
        <v>716.59500000000014</v>
      </c>
      <c r="AD285" s="8">
        <f t="shared" ref="AD285" si="1790">AD286+AD287+AD288+AD289</f>
        <v>0</v>
      </c>
      <c r="AE285" s="8"/>
      <c r="AF285" s="8"/>
      <c r="AG285" s="8">
        <f t="shared" ref="AG285:AI285" si="1791">AG286+AG287+AG288+AG289</f>
        <v>365.31000000000006</v>
      </c>
      <c r="AH285" s="8">
        <f t="shared" si="1791"/>
        <v>365.31000000000006</v>
      </c>
      <c r="AI285" s="8">
        <f t="shared" si="1791"/>
        <v>0</v>
      </c>
      <c r="AJ285" s="8"/>
      <c r="AK285" s="8"/>
      <c r="AL285" s="8">
        <f t="shared" ref="AL285:AN285" si="1792">AL286+AL287+AL288+AL289</f>
        <v>379.92900000000003</v>
      </c>
      <c r="AM285" s="8">
        <f t="shared" si="1792"/>
        <v>379.92900000000003</v>
      </c>
      <c r="AN285" s="8">
        <f t="shared" si="1792"/>
        <v>0</v>
      </c>
      <c r="AO285" s="8"/>
      <c r="AP285" s="8">
        <f t="shared" ref="AP285:AR285" si="1793">AP286+AP287+AP288+AP289</f>
        <v>745.23900000000015</v>
      </c>
      <c r="AQ285" s="8">
        <f t="shared" si="1793"/>
        <v>745.23900000000015</v>
      </c>
      <c r="AR285" s="8">
        <f t="shared" si="1793"/>
        <v>0</v>
      </c>
    </row>
    <row r="286" spans="1:44" hidden="1" x14ac:dyDescent="0.25">
      <c r="A286" s="17"/>
      <c r="B286" s="3" t="s">
        <v>23</v>
      </c>
      <c r="C286" s="24">
        <v>2.2000000000000002</v>
      </c>
      <c r="D286" s="24">
        <v>39.28</v>
      </c>
      <c r="E286" s="24">
        <f>C286*D286</f>
        <v>86.416000000000011</v>
      </c>
      <c r="F286" s="24">
        <f>E286-G286</f>
        <v>86.416000000000011</v>
      </c>
      <c r="G286" s="24"/>
      <c r="H286" s="24">
        <v>2.2000000000000002</v>
      </c>
      <c r="I286" s="24">
        <v>41.2</v>
      </c>
      <c r="J286" s="24">
        <f>H286*I286</f>
        <v>90.640000000000015</v>
      </c>
      <c r="K286" s="24">
        <f>J286-L286</f>
        <v>90.640000000000015</v>
      </c>
      <c r="L286" s="24"/>
      <c r="M286" s="24">
        <f t="shared" ref="M286:M289" si="1794">C286+H286</f>
        <v>4.4000000000000004</v>
      </c>
      <c r="N286" s="24">
        <f t="shared" ref="N286:P287" si="1795">E286+J286</f>
        <v>177.05600000000004</v>
      </c>
      <c r="O286" s="24">
        <f t="shared" si="1795"/>
        <v>177.05600000000004</v>
      </c>
      <c r="P286" s="24">
        <f t="shared" si="1795"/>
        <v>0</v>
      </c>
      <c r="Q286" s="24">
        <f t="shared" ref="Q286:Q289" si="1796">C286</f>
        <v>2.2000000000000002</v>
      </c>
      <c r="R286" s="24">
        <v>41.2</v>
      </c>
      <c r="S286" s="24">
        <f>Q286*R286</f>
        <v>90.640000000000015</v>
      </c>
      <c r="T286" s="24">
        <f>S286-U286</f>
        <v>90.640000000000015</v>
      </c>
      <c r="U286" s="24"/>
      <c r="V286" s="24">
        <f t="shared" ref="V286:V289" si="1797">H286</f>
        <v>2.2000000000000002</v>
      </c>
      <c r="W286" s="24">
        <v>42.85</v>
      </c>
      <c r="X286" s="24">
        <f>V286*W286</f>
        <v>94.27000000000001</v>
      </c>
      <c r="Y286" s="24">
        <f>X286-Z286</f>
        <v>94.27000000000001</v>
      </c>
      <c r="Z286" s="24"/>
      <c r="AA286" s="24">
        <f t="shared" ref="AA286:AA289" si="1798">Q286+V286</f>
        <v>4.4000000000000004</v>
      </c>
      <c r="AB286" s="24">
        <f t="shared" ref="AB286:AD287" si="1799">S286+X286</f>
        <v>184.91000000000003</v>
      </c>
      <c r="AC286" s="24">
        <f t="shared" si="1799"/>
        <v>184.91000000000003</v>
      </c>
      <c r="AD286" s="24">
        <f t="shared" si="1799"/>
        <v>0</v>
      </c>
      <c r="AE286" s="24">
        <f t="shared" ref="AE286:AE289" si="1800">C286</f>
        <v>2.2000000000000002</v>
      </c>
      <c r="AF286" s="24">
        <v>42.85</v>
      </c>
      <c r="AG286" s="24">
        <f>AE286*AF286</f>
        <v>94.27000000000001</v>
      </c>
      <c r="AH286" s="24">
        <f>AG286-AI286</f>
        <v>94.27000000000001</v>
      </c>
      <c r="AI286" s="24"/>
      <c r="AJ286" s="24">
        <f t="shared" ref="AJ286:AJ289" si="1801">H286</f>
        <v>2.2000000000000002</v>
      </c>
      <c r="AK286" s="24">
        <v>44.56</v>
      </c>
      <c r="AL286" s="24">
        <f>AJ286*AK286</f>
        <v>98.032000000000011</v>
      </c>
      <c r="AM286" s="24">
        <f>AL286-AN286</f>
        <v>98.032000000000011</v>
      </c>
      <c r="AN286" s="24"/>
      <c r="AO286" s="24">
        <f t="shared" ref="AO286:AO289" si="1802">AE286+AJ286</f>
        <v>4.4000000000000004</v>
      </c>
      <c r="AP286" s="24">
        <f t="shared" ref="AP286:AP287" si="1803">AG286+AL286</f>
        <v>192.30200000000002</v>
      </c>
      <c r="AQ286" s="24">
        <f t="shared" ref="AQ286:AQ287" si="1804">AH286+AM286</f>
        <v>192.30200000000002</v>
      </c>
      <c r="AR286" s="24">
        <f t="shared" ref="AR286:AR287" si="1805">AI286+AN286</f>
        <v>0</v>
      </c>
    </row>
    <row r="287" spans="1:44" hidden="1" x14ac:dyDescent="0.25">
      <c r="A287" s="17"/>
      <c r="B287" s="3" t="s">
        <v>25</v>
      </c>
      <c r="C287" s="24">
        <v>2.2000000000000002</v>
      </c>
      <c r="D287" s="24">
        <v>32.270000000000003</v>
      </c>
      <c r="E287" s="24">
        <f>C287*D287</f>
        <v>70.994000000000014</v>
      </c>
      <c r="F287" s="24">
        <f>E287-G287</f>
        <v>70.994000000000014</v>
      </c>
      <c r="G287" s="24"/>
      <c r="H287" s="24">
        <v>2.2000000000000002</v>
      </c>
      <c r="I287" s="24">
        <v>33.85</v>
      </c>
      <c r="J287" s="24">
        <f>H287*I287</f>
        <v>74.470000000000013</v>
      </c>
      <c r="K287" s="24">
        <f>J287-L287</f>
        <v>74.470000000000013</v>
      </c>
      <c r="L287" s="24"/>
      <c r="M287" s="24">
        <f t="shared" si="1794"/>
        <v>4.4000000000000004</v>
      </c>
      <c r="N287" s="24">
        <f t="shared" si="1795"/>
        <v>145.46400000000003</v>
      </c>
      <c r="O287" s="24">
        <f t="shared" si="1795"/>
        <v>145.46400000000003</v>
      </c>
      <c r="P287" s="24">
        <f t="shared" si="1795"/>
        <v>0</v>
      </c>
      <c r="Q287" s="24">
        <f t="shared" si="1796"/>
        <v>2.2000000000000002</v>
      </c>
      <c r="R287" s="24">
        <v>33.85</v>
      </c>
      <c r="S287" s="24">
        <f>Q287*R287</f>
        <v>74.470000000000013</v>
      </c>
      <c r="T287" s="24">
        <f>S287-U287</f>
        <v>74.470000000000013</v>
      </c>
      <c r="U287" s="24"/>
      <c r="V287" s="24">
        <f t="shared" si="1797"/>
        <v>2.2000000000000002</v>
      </c>
      <c r="W287" s="24">
        <v>35.200000000000003</v>
      </c>
      <c r="X287" s="24">
        <f>V287*W287</f>
        <v>77.440000000000012</v>
      </c>
      <c r="Y287" s="24">
        <f>X287-Z287</f>
        <v>77.440000000000012</v>
      </c>
      <c r="Z287" s="24"/>
      <c r="AA287" s="24">
        <f t="shared" si="1798"/>
        <v>4.4000000000000004</v>
      </c>
      <c r="AB287" s="24">
        <f t="shared" si="1799"/>
        <v>151.91000000000003</v>
      </c>
      <c r="AC287" s="24">
        <f t="shared" si="1799"/>
        <v>151.91000000000003</v>
      </c>
      <c r="AD287" s="24">
        <f t="shared" si="1799"/>
        <v>0</v>
      </c>
      <c r="AE287" s="24">
        <f t="shared" si="1800"/>
        <v>2.2000000000000002</v>
      </c>
      <c r="AF287" s="24">
        <v>35.200000000000003</v>
      </c>
      <c r="AG287" s="24">
        <f>AE287*AF287</f>
        <v>77.440000000000012</v>
      </c>
      <c r="AH287" s="24">
        <f>AG287-AI287</f>
        <v>77.440000000000012</v>
      </c>
      <c r="AI287" s="24"/>
      <c r="AJ287" s="24">
        <f t="shared" si="1801"/>
        <v>2.2000000000000002</v>
      </c>
      <c r="AK287" s="24">
        <v>36.61</v>
      </c>
      <c r="AL287" s="24">
        <f>AJ287*AK287</f>
        <v>80.542000000000002</v>
      </c>
      <c r="AM287" s="24">
        <f>AL287-AN287</f>
        <v>80.542000000000002</v>
      </c>
      <c r="AN287" s="24"/>
      <c r="AO287" s="24">
        <f t="shared" si="1802"/>
        <v>4.4000000000000004</v>
      </c>
      <c r="AP287" s="24">
        <f t="shared" si="1803"/>
        <v>157.98200000000003</v>
      </c>
      <c r="AQ287" s="24">
        <f t="shared" si="1804"/>
        <v>157.98200000000003</v>
      </c>
      <c r="AR287" s="24">
        <f t="shared" si="1805"/>
        <v>0</v>
      </c>
    </row>
    <row r="288" spans="1:44" ht="31.5" hidden="1" x14ac:dyDescent="0.25">
      <c r="A288" s="17"/>
      <c r="B288" s="3" t="s">
        <v>156</v>
      </c>
      <c r="C288" s="24">
        <v>2.2000000000000002</v>
      </c>
      <c r="D288" s="24">
        <v>32.270000000000003</v>
      </c>
      <c r="E288" s="24">
        <f>C288*D288*0.5</f>
        <v>35.497000000000007</v>
      </c>
      <c r="F288" s="24">
        <f>E288</f>
        <v>35.497000000000007</v>
      </c>
      <c r="G288" s="24"/>
      <c r="H288" s="24">
        <v>2.2000000000000002</v>
      </c>
      <c r="I288" s="24">
        <v>33.85</v>
      </c>
      <c r="J288" s="24">
        <f>H288*I288*0.5</f>
        <v>37.235000000000007</v>
      </c>
      <c r="K288" s="24">
        <f>J288</f>
        <v>37.235000000000007</v>
      </c>
      <c r="L288" s="24"/>
      <c r="M288" s="24">
        <f t="shared" si="1794"/>
        <v>4.4000000000000004</v>
      </c>
      <c r="N288" s="24">
        <f>E288+J288</f>
        <v>72.732000000000014</v>
      </c>
      <c r="O288" s="24">
        <f>N288</f>
        <v>72.732000000000014</v>
      </c>
      <c r="P288" s="24">
        <v>0</v>
      </c>
      <c r="Q288" s="24">
        <f t="shared" si="1796"/>
        <v>2.2000000000000002</v>
      </c>
      <c r="R288" s="24">
        <v>33.85</v>
      </c>
      <c r="S288" s="24">
        <f>Q288*R288*0.5</f>
        <v>37.235000000000007</v>
      </c>
      <c r="T288" s="24">
        <f>S288</f>
        <v>37.235000000000007</v>
      </c>
      <c r="U288" s="24"/>
      <c r="V288" s="24">
        <f t="shared" si="1797"/>
        <v>2.2000000000000002</v>
      </c>
      <c r="W288" s="24">
        <v>35.200000000000003</v>
      </c>
      <c r="X288" s="24">
        <f>V288*W288*0.5</f>
        <v>38.720000000000006</v>
      </c>
      <c r="Y288" s="24">
        <f>X288</f>
        <v>38.720000000000006</v>
      </c>
      <c r="Z288" s="24"/>
      <c r="AA288" s="24">
        <f t="shared" si="1798"/>
        <v>4.4000000000000004</v>
      </c>
      <c r="AB288" s="24">
        <f>S288+X288</f>
        <v>75.955000000000013</v>
      </c>
      <c r="AC288" s="24">
        <f>AB288</f>
        <v>75.955000000000013</v>
      </c>
      <c r="AD288" s="24">
        <v>0</v>
      </c>
      <c r="AE288" s="24">
        <f t="shared" si="1800"/>
        <v>2.2000000000000002</v>
      </c>
      <c r="AF288" s="24">
        <v>35.200000000000003</v>
      </c>
      <c r="AG288" s="24">
        <f>AE288*AF288*0.5</f>
        <v>38.720000000000006</v>
      </c>
      <c r="AH288" s="24">
        <f>AG288</f>
        <v>38.720000000000006</v>
      </c>
      <c r="AI288" s="24"/>
      <c r="AJ288" s="24">
        <f t="shared" si="1801"/>
        <v>2.2000000000000002</v>
      </c>
      <c r="AK288" s="24">
        <v>36.61</v>
      </c>
      <c r="AL288" s="24">
        <f>AJ288*AK288*0.5</f>
        <v>40.271000000000001</v>
      </c>
      <c r="AM288" s="24">
        <f>AL288</f>
        <v>40.271000000000001</v>
      </c>
      <c r="AN288" s="24"/>
      <c r="AO288" s="24">
        <f t="shared" si="1802"/>
        <v>4.4000000000000004</v>
      </c>
      <c r="AP288" s="24">
        <f>AG288+AL288</f>
        <v>78.991000000000014</v>
      </c>
      <c r="AQ288" s="24">
        <f>AP288</f>
        <v>78.991000000000014</v>
      </c>
      <c r="AR288" s="24">
        <v>0</v>
      </c>
    </row>
    <row r="289" spans="1:44" ht="47.25" hidden="1" x14ac:dyDescent="0.25">
      <c r="A289" s="17"/>
      <c r="B289" s="3" t="s">
        <v>161</v>
      </c>
      <c r="C289" s="24">
        <v>2.2000000000000002</v>
      </c>
      <c r="D289" s="24">
        <v>32.270000000000003</v>
      </c>
      <c r="E289" s="24">
        <f>C289*D289*2</f>
        <v>141.98800000000003</v>
      </c>
      <c r="F289" s="24">
        <f>E289-G289</f>
        <v>141.98800000000003</v>
      </c>
      <c r="G289" s="24"/>
      <c r="H289" s="24">
        <v>2.2000000000000002</v>
      </c>
      <c r="I289" s="24">
        <v>33.85</v>
      </c>
      <c r="J289" s="24">
        <f>H289*I289*2</f>
        <v>148.94000000000003</v>
      </c>
      <c r="K289" s="24">
        <f>J289-L289</f>
        <v>148.94000000000003</v>
      </c>
      <c r="L289" s="24"/>
      <c r="M289" s="24">
        <f t="shared" si="1794"/>
        <v>4.4000000000000004</v>
      </c>
      <c r="N289" s="24">
        <f t="shared" ref="N289" si="1806">E289+J289</f>
        <v>290.92800000000005</v>
      </c>
      <c r="O289" s="24">
        <f t="shared" ref="O289" si="1807">F289+K289</f>
        <v>290.92800000000005</v>
      </c>
      <c r="P289" s="24">
        <f t="shared" ref="P289" si="1808">G289+L289</f>
        <v>0</v>
      </c>
      <c r="Q289" s="24">
        <f t="shared" si="1796"/>
        <v>2.2000000000000002</v>
      </c>
      <c r="R289" s="24">
        <v>33.85</v>
      </c>
      <c r="S289" s="24">
        <f>Q289*R289*2</f>
        <v>148.94000000000003</v>
      </c>
      <c r="T289" s="24">
        <f>S289-U289</f>
        <v>148.94000000000003</v>
      </c>
      <c r="U289" s="24"/>
      <c r="V289" s="24">
        <f t="shared" si="1797"/>
        <v>2.2000000000000002</v>
      </c>
      <c r="W289" s="24">
        <v>35.200000000000003</v>
      </c>
      <c r="X289" s="24">
        <f>V289*W289*2</f>
        <v>154.88000000000002</v>
      </c>
      <c r="Y289" s="24">
        <f>X289-Z289</f>
        <v>154.88000000000002</v>
      </c>
      <c r="Z289" s="24"/>
      <c r="AA289" s="24">
        <f t="shared" si="1798"/>
        <v>4.4000000000000004</v>
      </c>
      <c r="AB289" s="24">
        <f t="shared" ref="AB289" si="1809">S289+X289</f>
        <v>303.82000000000005</v>
      </c>
      <c r="AC289" s="24">
        <f t="shared" ref="AC289" si="1810">T289+Y289</f>
        <v>303.82000000000005</v>
      </c>
      <c r="AD289" s="24">
        <f t="shared" ref="AD289" si="1811">U289+Z289</f>
        <v>0</v>
      </c>
      <c r="AE289" s="24">
        <f t="shared" si="1800"/>
        <v>2.2000000000000002</v>
      </c>
      <c r="AF289" s="24">
        <v>35.200000000000003</v>
      </c>
      <c r="AG289" s="24">
        <f>AE289*AF289*2</f>
        <v>154.88000000000002</v>
      </c>
      <c r="AH289" s="24">
        <f>AG289-AI289</f>
        <v>154.88000000000002</v>
      </c>
      <c r="AI289" s="24"/>
      <c r="AJ289" s="24">
        <f t="shared" si="1801"/>
        <v>2.2000000000000002</v>
      </c>
      <c r="AK289" s="24">
        <v>36.61</v>
      </c>
      <c r="AL289" s="24">
        <f>AJ289*AK289*2</f>
        <v>161.084</v>
      </c>
      <c r="AM289" s="24">
        <f>AL289-AN289</f>
        <v>161.084</v>
      </c>
      <c r="AN289" s="24"/>
      <c r="AO289" s="24">
        <f t="shared" si="1802"/>
        <v>4.4000000000000004</v>
      </c>
      <c r="AP289" s="24">
        <f t="shared" ref="AP289" si="1812">AG289+AL289</f>
        <v>315.96400000000006</v>
      </c>
      <c r="AQ289" s="24">
        <f t="shared" ref="AQ289" si="1813">AH289+AM289</f>
        <v>315.96400000000006</v>
      </c>
      <c r="AR289" s="24">
        <f t="shared" ref="AR289" si="1814">AI289+AN289</f>
        <v>0</v>
      </c>
    </row>
    <row r="290" spans="1:44" s="15" customFormat="1" ht="31.5" hidden="1" x14ac:dyDescent="0.25">
      <c r="A290" s="22" t="s">
        <v>122</v>
      </c>
      <c r="B290" s="29" t="s">
        <v>153</v>
      </c>
      <c r="C290" s="8"/>
      <c r="D290" s="8"/>
      <c r="E290" s="8">
        <f>E291+E292+E293+E294</f>
        <v>172.01425</v>
      </c>
      <c r="F290" s="8">
        <f t="shared" ref="F290" si="1815">F291+F292+F293+F294</f>
        <v>155.16598699999997</v>
      </c>
      <c r="G290" s="8">
        <f t="shared" ref="G290" si="1816">G291+G292+G293+G294</f>
        <v>16.848263000000003</v>
      </c>
      <c r="H290" s="8"/>
      <c r="I290" s="8"/>
      <c r="J290" s="8">
        <f>J291+J292+J293+J294</f>
        <v>97.401750000000007</v>
      </c>
      <c r="K290" s="8">
        <f t="shared" ref="K290" si="1817">K291+K292+K293+K294</f>
        <v>77.613227249999994</v>
      </c>
      <c r="L290" s="8">
        <f t="shared" ref="L290" si="1818">L291+L292+L293+L294</f>
        <v>19.788522750000006</v>
      </c>
      <c r="M290" s="8"/>
      <c r="N290" s="8">
        <f>N291+N292+N293+N294</f>
        <v>269.41600000000005</v>
      </c>
      <c r="O290" s="8">
        <f t="shared" ref="O290" si="1819">O291+O292+O293+O294</f>
        <v>232.77921425</v>
      </c>
      <c r="P290" s="8">
        <f t="shared" ref="P290" si="1820">P291+P292+P293+P294</f>
        <v>36.636785750000001</v>
      </c>
      <c r="Q290" s="8"/>
      <c r="R290" s="8"/>
      <c r="S290" s="8">
        <f>S291+S292+S293+S294</f>
        <v>180.43275</v>
      </c>
      <c r="T290" s="8">
        <f t="shared" ref="T290" si="1821">T291+T292+T293+T294</f>
        <v>162.75992099999999</v>
      </c>
      <c r="U290" s="8">
        <f t="shared" ref="U290" si="1822">U291+U292+U293+U294</f>
        <v>17.672829</v>
      </c>
      <c r="V290" s="8"/>
      <c r="W290" s="8"/>
      <c r="X290" s="8">
        <f>X291+X292+X293+X294</f>
        <v>101.29050000000001</v>
      </c>
      <c r="Y290" s="8">
        <f t="shared" ref="Y290" si="1823">Y291+Y292+Y293+Y294</f>
        <v>80.711923500000012</v>
      </c>
      <c r="Z290" s="8">
        <f t="shared" ref="Z290" si="1824">Z291+Z292+Z293+Z294</f>
        <v>20.578576499999997</v>
      </c>
      <c r="AA290" s="8"/>
      <c r="AB290" s="8">
        <f>AB291+AB292+AB293+AB294</f>
        <v>281.72325000000001</v>
      </c>
      <c r="AC290" s="8">
        <f t="shared" ref="AC290" si="1825">AC291+AC292+AC293+AC294</f>
        <v>243.47184449999997</v>
      </c>
      <c r="AD290" s="8">
        <f t="shared" ref="AD290" si="1826">AD291+AD292+AD293+AD294</f>
        <v>38.251405500000004</v>
      </c>
      <c r="AE290" s="8"/>
      <c r="AF290" s="8"/>
      <c r="AG290" s="8">
        <f>AG291+AG292+AG293+AG294</f>
        <v>187.63649999999998</v>
      </c>
      <c r="AH290" s="8">
        <f t="shared" ref="AH290:AI290" si="1827">AH291+AH292+AH293+AH294</f>
        <v>169.25808599999999</v>
      </c>
      <c r="AI290" s="8">
        <f t="shared" si="1827"/>
        <v>18.378413999999999</v>
      </c>
      <c r="AJ290" s="8"/>
      <c r="AK290" s="8"/>
      <c r="AL290" s="8">
        <f>AL291+AL292+AL293+AL294</f>
        <v>105.34395000000001</v>
      </c>
      <c r="AM290" s="8">
        <f t="shared" ref="AM290:AN290" si="1828">AM291+AM292+AM293+AM294</f>
        <v>83.94185865</v>
      </c>
      <c r="AN290" s="8">
        <f t="shared" si="1828"/>
        <v>21.402091349999999</v>
      </c>
      <c r="AO290" s="8"/>
      <c r="AP290" s="8">
        <f>AP291+AP292+AP293+AP294</f>
        <v>292.98044999999996</v>
      </c>
      <c r="AQ290" s="8">
        <f t="shared" ref="AQ290:AR290" si="1829">AQ291+AQ292+AQ293+AQ294</f>
        <v>253.19994464999996</v>
      </c>
      <c r="AR290" s="8">
        <f t="shared" si="1829"/>
        <v>39.780505349999999</v>
      </c>
    </row>
    <row r="291" spans="1:44" hidden="1" x14ac:dyDescent="0.25">
      <c r="A291" s="17"/>
      <c r="B291" s="3" t="s">
        <v>23</v>
      </c>
      <c r="C291" s="24">
        <v>1.1299999999999999</v>
      </c>
      <c r="D291" s="24">
        <v>39.28</v>
      </c>
      <c r="E291" s="24">
        <f>C291*D291</f>
        <v>44.386399999999995</v>
      </c>
      <c r="F291" s="24">
        <f>E291-G291</f>
        <v>40.038889599999997</v>
      </c>
      <c r="G291" s="24">
        <f>0.11068*D291</f>
        <v>4.3475104</v>
      </c>
      <c r="H291" s="24">
        <v>0.61</v>
      </c>
      <c r="I291" s="24">
        <v>41.2</v>
      </c>
      <c r="J291" s="24">
        <f>H291*I291</f>
        <v>25.132000000000001</v>
      </c>
      <c r="K291" s="24">
        <f>J291-L291</f>
        <v>20.026084000000001</v>
      </c>
      <c r="L291" s="24">
        <f>0.12393*I291</f>
        <v>5.1059160000000006</v>
      </c>
      <c r="M291" s="24">
        <f t="shared" ref="M291:M294" si="1830">C291+H291</f>
        <v>1.7399999999999998</v>
      </c>
      <c r="N291" s="24">
        <f t="shared" ref="N291:P292" si="1831">E291+J291</f>
        <v>69.5184</v>
      </c>
      <c r="O291" s="24">
        <f t="shared" si="1831"/>
        <v>60.064973600000002</v>
      </c>
      <c r="P291" s="24">
        <f t="shared" si="1831"/>
        <v>9.4534264000000015</v>
      </c>
      <c r="Q291" s="24">
        <f t="shared" ref="Q291:Q294" si="1832">C291</f>
        <v>1.1299999999999999</v>
      </c>
      <c r="R291" s="24">
        <v>41.2</v>
      </c>
      <c r="S291" s="24">
        <f>Q291*R291</f>
        <v>46.555999999999997</v>
      </c>
      <c r="T291" s="24">
        <f>S291-U291</f>
        <v>41.995984</v>
      </c>
      <c r="U291" s="24">
        <f>0.11068*R291</f>
        <v>4.5600160000000001</v>
      </c>
      <c r="V291" s="24">
        <f t="shared" ref="V291:V294" si="1833">H291</f>
        <v>0.61</v>
      </c>
      <c r="W291" s="24">
        <v>42.85</v>
      </c>
      <c r="X291" s="24">
        <f>V291*W291</f>
        <v>26.138500000000001</v>
      </c>
      <c r="Y291" s="24">
        <f>X291-Z291</f>
        <v>20.8280995</v>
      </c>
      <c r="Z291" s="24">
        <f>0.12393*W291</f>
        <v>5.3104005000000001</v>
      </c>
      <c r="AA291" s="24">
        <f t="shared" ref="AA291:AA294" si="1834">Q291+V291</f>
        <v>1.7399999999999998</v>
      </c>
      <c r="AB291" s="24">
        <f t="shared" ref="AB291:AD292" si="1835">S291+X291</f>
        <v>72.694500000000005</v>
      </c>
      <c r="AC291" s="24">
        <f t="shared" si="1835"/>
        <v>62.8240835</v>
      </c>
      <c r="AD291" s="24">
        <f t="shared" si="1835"/>
        <v>9.870416500000001</v>
      </c>
      <c r="AE291" s="24">
        <f t="shared" ref="AE291:AE294" si="1836">C291</f>
        <v>1.1299999999999999</v>
      </c>
      <c r="AF291" s="24">
        <v>42.85</v>
      </c>
      <c r="AG291" s="24">
        <f>AE291*AF291</f>
        <v>48.420499999999997</v>
      </c>
      <c r="AH291" s="24">
        <f>AG291-AI291</f>
        <v>43.677861999999998</v>
      </c>
      <c r="AI291" s="24">
        <f>0.11068*AF291</f>
        <v>4.7426380000000004</v>
      </c>
      <c r="AJ291" s="24">
        <f t="shared" ref="AJ291:AJ294" si="1837">H291</f>
        <v>0.61</v>
      </c>
      <c r="AK291" s="24">
        <v>44.56</v>
      </c>
      <c r="AL291" s="24">
        <f>AJ291*AK291</f>
        <v>27.1816</v>
      </c>
      <c r="AM291" s="24">
        <f>AL291-AN291</f>
        <v>21.6592792</v>
      </c>
      <c r="AN291" s="24">
        <f>0.12393*AK291</f>
        <v>5.5223208000000001</v>
      </c>
      <c r="AO291" s="24">
        <f t="shared" ref="AO291:AO294" si="1838">AE291+AJ291</f>
        <v>1.7399999999999998</v>
      </c>
      <c r="AP291" s="24">
        <f t="shared" ref="AP291:AP292" si="1839">AG291+AL291</f>
        <v>75.602099999999993</v>
      </c>
      <c r="AQ291" s="24">
        <f t="shared" ref="AQ291:AQ292" si="1840">AH291+AM291</f>
        <v>65.337141199999991</v>
      </c>
      <c r="AR291" s="24">
        <f t="shared" ref="AR291:AR292" si="1841">AI291+AN291</f>
        <v>10.2649588</v>
      </c>
    </row>
    <row r="292" spans="1:44" hidden="1" x14ac:dyDescent="0.25">
      <c r="A292" s="17"/>
      <c r="B292" s="3" t="s">
        <v>25</v>
      </c>
      <c r="C292" s="24">
        <v>1.1299999999999999</v>
      </c>
      <c r="D292" s="24">
        <v>32.270000000000003</v>
      </c>
      <c r="E292" s="24">
        <f>C292*D292</f>
        <v>36.4651</v>
      </c>
      <c r="F292" s="24">
        <f>E292-G292</f>
        <v>32.893456399999998</v>
      </c>
      <c r="G292" s="24">
        <f>0.11068*D292</f>
        <v>3.5716436000000003</v>
      </c>
      <c r="H292" s="24">
        <v>0.61</v>
      </c>
      <c r="I292" s="24">
        <v>33.85</v>
      </c>
      <c r="J292" s="24">
        <f>H292*I292</f>
        <v>20.648500000000002</v>
      </c>
      <c r="K292" s="24">
        <f>J292-L292</f>
        <v>16.453469500000001</v>
      </c>
      <c r="L292" s="24">
        <f>0.12393*I292</f>
        <v>4.1950305000000006</v>
      </c>
      <c r="M292" s="24">
        <f t="shared" si="1830"/>
        <v>1.7399999999999998</v>
      </c>
      <c r="N292" s="24">
        <f t="shared" si="1831"/>
        <v>57.113600000000005</v>
      </c>
      <c r="O292" s="24">
        <f t="shared" si="1831"/>
        <v>49.346925900000002</v>
      </c>
      <c r="P292" s="24">
        <f t="shared" si="1831"/>
        <v>7.7666741000000012</v>
      </c>
      <c r="Q292" s="24">
        <f t="shared" si="1832"/>
        <v>1.1299999999999999</v>
      </c>
      <c r="R292" s="24">
        <v>33.85</v>
      </c>
      <c r="S292" s="24">
        <f>Q292*R292</f>
        <v>38.250499999999995</v>
      </c>
      <c r="T292" s="24">
        <f>S292-U292</f>
        <v>34.503981999999993</v>
      </c>
      <c r="U292" s="24">
        <f>0.11068*R292</f>
        <v>3.746518</v>
      </c>
      <c r="V292" s="24">
        <f t="shared" si="1833"/>
        <v>0.61</v>
      </c>
      <c r="W292" s="24">
        <v>35.200000000000003</v>
      </c>
      <c r="X292" s="24">
        <f>V292*W292</f>
        <v>21.472000000000001</v>
      </c>
      <c r="Y292" s="24">
        <f>X292-Z292</f>
        <v>17.109664000000002</v>
      </c>
      <c r="Z292" s="24">
        <f>0.12393*W292</f>
        <v>4.362336</v>
      </c>
      <c r="AA292" s="24">
        <f t="shared" si="1834"/>
        <v>1.7399999999999998</v>
      </c>
      <c r="AB292" s="24">
        <f t="shared" si="1835"/>
        <v>59.722499999999997</v>
      </c>
      <c r="AC292" s="24">
        <f t="shared" si="1835"/>
        <v>51.613645999999996</v>
      </c>
      <c r="AD292" s="24">
        <f t="shared" si="1835"/>
        <v>8.1088540000000009</v>
      </c>
      <c r="AE292" s="24">
        <f t="shared" si="1836"/>
        <v>1.1299999999999999</v>
      </c>
      <c r="AF292" s="24">
        <v>35.200000000000003</v>
      </c>
      <c r="AG292" s="24">
        <f>AE292*AF292</f>
        <v>39.775999999999996</v>
      </c>
      <c r="AH292" s="24">
        <f>AG292-AI292</f>
        <v>35.880063999999997</v>
      </c>
      <c r="AI292" s="24">
        <f>0.11068*AF292</f>
        <v>3.8959360000000003</v>
      </c>
      <c r="AJ292" s="24">
        <f t="shared" si="1837"/>
        <v>0.61</v>
      </c>
      <c r="AK292" s="24">
        <v>36.61</v>
      </c>
      <c r="AL292" s="24">
        <f>AJ292*AK292</f>
        <v>22.332100000000001</v>
      </c>
      <c r="AM292" s="24">
        <f>AL292-AN292</f>
        <v>17.795022700000001</v>
      </c>
      <c r="AN292" s="24">
        <f>0.12393*AK292</f>
        <v>4.5370773</v>
      </c>
      <c r="AO292" s="24">
        <f t="shared" si="1838"/>
        <v>1.7399999999999998</v>
      </c>
      <c r="AP292" s="24">
        <f t="shared" si="1839"/>
        <v>62.108099999999993</v>
      </c>
      <c r="AQ292" s="24">
        <f t="shared" si="1840"/>
        <v>53.675086699999994</v>
      </c>
      <c r="AR292" s="24">
        <f t="shared" si="1841"/>
        <v>8.4330133000000007</v>
      </c>
    </row>
    <row r="293" spans="1:44" ht="31.5" hidden="1" x14ac:dyDescent="0.25">
      <c r="A293" s="17"/>
      <c r="B293" s="3" t="s">
        <v>156</v>
      </c>
      <c r="C293" s="24">
        <v>1.1299999999999999</v>
      </c>
      <c r="D293" s="24">
        <v>32.270000000000003</v>
      </c>
      <c r="E293" s="24">
        <f>C293*D293*0.5</f>
        <v>18.23255</v>
      </c>
      <c r="F293" s="24">
        <f>E293-G293</f>
        <v>16.446728199999999</v>
      </c>
      <c r="G293" s="24">
        <f>0.11068*D293*0.5</f>
        <v>1.7858218000000001</v>
      </c>
      <c r="H293" s="24">
        <v>0.61</v>
      </c>
      <c r="I293" s="24">
        <v>33.85</v>
      </c>
      <c r="J293" s="24">
        <f>H293*I293*0.5</f>
        <v>10.324250000000001</v>
      </c>
      <c r="K293" s="24">
        <f>J293-L293</f>
        <v>8.2267347500000003</v>
      </c>
      <c r="L293" s="24">
        <f>0.12393*I293*0.5</f>
        <v>2.0975152500000003</v>
      </c>
      <c r="M293" s="24">
        <f t="shared" si="1830"/>
        <v>1.7399999999999998</v>
      </c>
      <c r="N293" s="24">
        <f>E293+J293</f>
        <v>28.556800000000003</v>
      </c>
      <c r="O293" s="24">
        <f>F293+K293</f>
        <v>24.673462950000001</v>
      </c>
      <c r="P293" s="24">
        <f>L293+G293</f>
        <v>3.8833370500000006</v>
      </c>
      <c r="Q293" s="24">
        <f t="shared" si="1832"/>
        <v>1.1299999999999999</v>
      </c>
      <c r="R293" s="24">
        <v>33.85</v>
      </c>
      <c r="S293" s="24">
        <f>Q293*R293*0.5</f>
        <v>19.125249999999998</v>
      </c>
      <c r="T293" s="24">
        <f>S293-U293</f>
        <v>17.251990999999997</v>
      </c>
      <c r="U293" s="24">
        <f>0.11068*R293*0.5</f>
        <v>1.873259</v>
      </c>
      <c r="V293" s="24">
        <f t="shared" si="1833"/>
        <v>0.61</v>
      </c>
      <c r="W293" s="24">
        <v>35.200000000000003</v>
      </c>
      <c r="X293" s="24">
        <f>V293*W293*0.5</f>
        <v>10.736000000000001</v>
      </c>
      <c r="Y293" s="24">
        <f>X293-Z293</f>
        <v>8.5548320000000011</v>
      </c>
      <c r="Z293" s="24">
        <f>0.12393*W293*0.5</f>
        <v>2.181168</v>
      </c>
      <c r="AA293" s="24">
        <f t="shared" si="1834"/>
        <v>1.7399999999999998</v>
      </c>
      <c r="AB293" s="24">
        <f>S293+X293</f>
        <v>29.861249999999998</v>
      </c>
      <c r="AC293" s="24">
        <f>Y293+T293</f>
        <v>25.806822999999998</v>
      </c>
      <c r="AD293" s="24">
        <f>Z293+U293</f>
        <v>4.0544270000000004</v>
      </c>
      <c r="AE293" s="24">
        <f t="shared" si="1836"/>
        <v>1.1299999999999999</v>
      </c>
      <c r="AF293" s="24">
        <v>35.200000000000003</v>
      </c>
      <c r="AG293" s="24">
        <f>AE293*AF293*0.5</f>
        <v>19.887999999999998</v>
      </c>
      <c r="AH293" s="24">
        <f>AG293-AI293</f>
        <v>17.940031999999999</v>
      </c>
      <c r="AI293" s="24">
        <f>0.11068*AF293*0.5</f>
        <v>1.9479680000000001</v>
      </c>
      <c r="AJ293" s="24">
        <f t="shared" si="1837"/>
        <v>0.61</v>
      </c>
      <c r="AK293" s="24">
        <v>36.61</v>
      </c>
      <c r="AL293" s="24">
        <f>AJ293*AK293*0.5</f>
        <v>11.16605</v>
      </c>
      <c r="AM293" s="24">
        <f>AL293-AN293</f>
        <v>8.8975113500000003</v>
      </c>
      <c r="AN293" s="24">
        <f>0.12393*AK293*0.5</f>
        <v>2.26853865</v>
      </c>
      <c r="AO293" s="24">
        <f t="shared" si="1838"/>
        <v>1.7399999999999998</v>
      </c>
      <c r="AP293" s="24">
        <f>AG293+AL293</f>
        <v>31.054049999999997</v>
      </c>
      <c r="AQ293" s="24">
        <f>AM293+AH293</f>
        <v>26.837543349999997</v>
      </c>
      <c r="AR293" s="24">
        <f>AN293+AI293</f>
        <v>4.2165066500000004</v>
      </c>
    </row>
    <row r="294" spans="1:44" ht="47.25" hidden="1" x14ac:dyDescent="0.25">
      <c r="A294" s="17"/>
      <c r="B294" s="3" t="s">
        <v>161</v>
      </c>
      <c r="C294" s="24">
        <v>1.1299999999999999</v>
      </c>
      <c r="D294" s="24">
        <v>32.270000000000003</v>
      </c>
      <c r="E294" s="24">
        <f>C294*D294*2</f>
        <v>72.930199999999999</v>
      </c>
      <c r="F294" s="24">
        <f>E294-G294</f>
        <v>65.786912799999996</v>
      </c>
      <c r="G294" s="24">
        <f>0.11068*D294*2</f>
        <v>7.1432872000000005</v>
      </c>
      <c r="H294" s="24">
        <v>0.61</v>
      </c>
      <c r="I294" s="24">
        <v>33.85</v>
      </c>
      <c r="J294" s="24">
        <f>H294*I294*2</f>
        <v>41.297000000000004</v>
      </c>
      <c r="K294" s="24">
        <f>J294-L294</f>
        <v>32.906939000000001</v>
      </c>
      <c r="L294" s="24">
        <f>0.12393*I294*2</f>
        <v>8.3900610000000011</v>
      </c>
      <c r="M294" s="24">
        <f t="shared" si="1830"/>
        <v>1.7399999999999998</v>
      </c>
      <c r="N294" s="24">
        <f t="shared" ref="N294" si="1842">E294+J294</f>
        <v>114.22720000000001</v>
      </c>
      <c r="O294" s="24">
        <f t="shared" ref="O294" si="1843">F294+K294</f>
        <v>98.693851800000004</v>
      </c>
      <c r="P294" s="24">
        <f t="shared" ref="P294" si="1844">G294+L294</f>
        <v>15.533348200000002</v>
      </c>
      <c r="Q294" s="24">
        <f t="shared" si="1832"/>
        <v>1.1299999999999999</v>
      </c>
      <c r="R294" s="24">
        <v>33.85</v>
      </c>
      <c r="S294" s="24">
        <f>Q294*R294*2</f>
        <v>76.500999999999991</v>
      </c>
      <c r="T294" s="24">
        <f>S294-U294</f>
        <v>69.007963999999987</v>
      </c>
      <c r="U294" s="24">
        <f>0.11068*R294*2</f>
        <v>7.493036</v>
      </c>
      <c r="V294" s="24">
        <f t="shared" si="1833"/>
        <v>0.61</v>
      </c>
      <c r="W294" s="24">
        <v>35.200000000000003</v>
      </c>
      <c r="X294" s="24">
        <f>V294*W294*2</f>
        <v>42.944000000000003</v>
      </c>
      <c r="Y294" s="24">
        <f>X294-Z294</f>
        <v>34.219328000000004</v>
      </c>
      <c r="Z294" s="24">
        <f>0.12393*W294*2</f>
        <v>8.724672</v>
      </c>
      <c r="AA294" s="24">
        <f t="shared" si="1834"/>
        <v>1.7399999999999998</v>
      </c>
      <c r="AB294" s="24">
        <f t="shared" ref="AB294" si="1845">S294+X294</f>
        <v>119.44499999999999</v>
      </c>
      <c r="AC294" s="24">
        <f t="shared" ref="AC294" si="1846">T294+Y294</f>
        <v>103.22729199999999</v>
      </c>
      <c r="AD294" s="24">
        <f t="shared" ref="AD294" si="1847">U294+Z294</f>
        <v>16.217708000000002</v>
      </c>
      <c r="AE294" s="24">
        <f t="shared" si="1836"/>
        <v>1.1299999999999999</v>
      </c>
      <c r="AF294" s="24">
        <v>35.200000000000003</v>
      </c>
      <c r="AG294" s="24">
        <f>AE294*AF294*2</f>
        <v>79.551999999999992</v>
      </c>
      <c r="AH294" s="24">
        <f>AG294-AI294</f>
        <v>71.760127999999995</v>
      </c>
      <c r="AI294" s="24">
        <f>0.11068*AF294*2</f>
        <v>7.7918720000000006</v>
      </c>
      <c r="AJ294" s="24">
        <f t="shared" si="1837"/>
        <v>0.61</v>
      </c>
      <c r="AK294" s="24">
        <v>36.61</v>
      </c>
      <c r="AL294" s="24">
        <f>AJ294*AK294*2</f>
        <v>44.664200000000001</v>
      </c>
      <c r="AM294" s="24">
        <f>AL294-AN294</f>
        <v>35.590045400000001</v>
      </c>
      <c r="AN294" s="24">
        <f>0.12393*AK294*2</f>
        <v>9.0741546</v>
      </c>
      <c r="AO294" s="24">
        <f t="shared" si="1838"/>
        <v>1.7399999999999998</v>
      </c>
      <c r="AP294" s="24">
        <f t="shared" ref="AP294" si="1848">AG294+AL294</f>
        <v>124.21619999999999</v>
      </c>
      <c r="AQ294" s="24">
        <f t="shared" ref="AQ294" si="1849">AH294+AM294</f>
        <v>107.35017339999999</v>
      </c>
      <c r="AR294" s="24">
        <f t="shared" ref="AR294" si="1850">AI294+AN294</f>
        <v>16.866026600000001</v>
      </c>
    </row>
    <row r="295" spans="1:44" s="15" customFormat="1" ht="31.5" hidden="1" x14ac:dyDescent="0.25">
      <c r="A295" s="22" t="s">
        <v>123</v>
      </c>
      <c r="B295" s="29" t="s">
        <v>51</v>
      </c>
      <c r="C295" s="8"/>
      <c r="D295" s="8"/>
      <c r="E295" s="8">
        <f t="shared" ref="E295" si="1851">E296+E297+E298+E299+E300</f>
        <v>395.75610000000006</v>
      </c>
      <c r="F295" s="8">
        <f t="shared" ref="F295" si="1852">F296+F297+F298+F299+F300</f>
        <v>395.75610000000006</v>
      </c>
      <c r="G295" s="8">
        <f t="shared" ref="G295" si="1853">G296+G297+G298+G299+G300</f>
        <v>0</v>
      </c>
      <c r="H295" s="8"/>
      <c r="I295" s="8"/>
      <c r="J295" s="8">
        <f t="shared" ref="J295" si="1854">J296+J297+J298+J299+J300</f>
        <v>225.86070000000001</v>
      </c>
      <c r="K295" s="8">
        <f t="shared" ref="K295" si="1855">K296+K297+K298+K299+K300</f>
        <v>225.86070000000001</v>
      </c>
      <c r="L295" s="8">
        <f t="shared" ref="L295" si="1856">L296+L297+L298+L299+L300</f>
        <v>0</v>
      </c>
      <c r="M295" s="8"/>
      <c r="N295" s="8">
        <f t="shared" ref="N295" si="1857">N296+N297+N298+N299+N300</f>
        <v>621.61680000000001</v>
      </c>
      <c r="O295" s="8">
        <f t="shared" ref="O295" si="1858">O296+O297+O298+O299+O300</f>
        <v>621.61680000000001</v>
      </c>
      <c r="P295" s="8">
        <f t="shared" ref="P295" si="1859">P296+P297+P298+P299+P300</f>
        <v>0</v>
      </c>
      <c r="Q295" s="8"/>
      <c r="R295" s="8"/>
      <c r="S295" s="8">
        <f t="shared" ref="S295" si="1860">S296+S297+S298+S299+S300</f>
        <v>415.12990000000002</v>
      </c>
      <c r="T295" s="8">
        <f t="shared" ref="T295" si="1861">T296+T297+T298+T299+T300</f>
        <v>415.12990000000002</v>
      </c>
      <c r="U295" s="8">
        <f t="shared" ref="U295" si="1862">U296+U297+U298+U299+U300</f>
        <v>0</v>
      </c>
      <c r="V295" s="8"/>
      <c r="W295" s="8"/>
      <c r="X295" s="8">
        <f t="shared" ref="X295" si="1863">X296+X297+X298+X299+X300</f>
        <v>234.87900000000002</v>
      </c>
      <c r="Y295" s="8">
        <f t="shared" ref="Y295" si="1864">Y296+Y297+Y298+Y299+Y300</f>
        <v>234.87900000000002</v>
      </c>
      <c r="Z295" s="8">
        <f t="shared" ref="Z295" si="1865">Z296+Z297+Z298+Z299+Z300</f>
        <v>0</v>
      </c>
      <c r="AA295" s="8"/>
      <c r="AB295" s="8">
        <f t="shared" ref="AB295" si="1866">AB296+AB297+AB298+AB299+AB300</f>
        <v>650.00890000000004</v>
      </c>
      <c r="AC295" s="8">
        <f t="shared" ref="AC295" si="1867">AC296+AC297+AC298+AC299+AC300</f>
        <v>650.00890000000004</v>
      </c>
      <c r="AD295" s="8">
        <f t="shared" ref="AD295" si="1868">AD296+AD297+AD298+AD299+AD300</f>
        <v>0</v>
      </c>
      <c r="AE295" s="8"/>
      <c r="AF295" s="8"/>
      <c r="AG295" s="8">
        <f t="shared" ref="AG295:AI295" si="1869">AG296+AG297+AG298+AG299+AG300</f>
        <v>431.70700000000005</v>
      </c>
      <c r="AH295" s="8">
        <f t="shared" si="1869"/>
        <v>431.70700000000005</v>
      </c>
      <c r="AI295" s="8">
        <f t="shared" si="1869"/>
        <v>0</v>
      </c>
      <c r="AJ295" s="8"/>
      <c r="AK295" s="8"/>
      <c r="AL295" s="8">
        <f t="shared" ref="AL295:AN295" si="1870">AL296+AL297+AL298+AL299+AL300</f>
        <v>244.2783</v>
      </c>
      <c r="AM295" s="8">
        <f t="shared" si="1870"/>
        <v>244.2783</v>
      </c>
      <c r="AN295" s="8">
        <f t="shared" si="1870"/>
        <v>0</v>
      </c>
      <c r="AO295" s="8"/>
      <c r="AP295" s="8">
        <f t="shared" ref="AP295:AR295" si="1871">AP296+AP297+AP298+AP299+AP300</f>
        <v>675.98530000000005</v>
      </c>
      <c r="AQ295" s="8">
        <f t="shared" si="1871"/>
        <v>675.98530000000005</v>
      </c>
      <c r="AR295" s="8">
        <f t="shared" si="1871"/>
        <v>0</v>
      </c>
    </row>
    <row r="296" spans="1:44" hidden="1" x14ac:dyDescent="0.25">
      <c r="A296" s="17"/>
      <c r="B296" s="3" t="s">
        <v>23</v>
      </c>
      <c r="C296" s="24">
        <v>1.74</v>
      </c>
      <c r="D296" s="24">
        <v>39.28</v>
      </c>
      <c r="E296" s="24">
        <f>C296*D296</f>
        <v>68.347200000000001</v>
      </c>
      <c r="F296" s="24">
        <f>E296-G296</f>
        <v>68.347200000000001</v>
      </c>
      <c r="G296" s="24"/>
      <c r="H296" s="24">
        <v>1.18</v>
      </c>
      <c r="I296" s="24">
        <v>41.2</v>
      </c>
      <c r="J296" s="24">
        <f>H296*I296</f>
        <v>48.616</v>
      </c>
      <c r="K296" s="24">
        <f>J296-L296</f>
        <v>48.616</v>
      </c>
      <c r="L296" s="24"/>
      <c r="M296" s="24">
        <f t="shared" ref="M296:M300" si="1872">C296+H296</f>
        <v>2.92</v>
      </c>
      <c r="N296" s="24">
        <f t="shared" ref="N296:P298" si="1873">E296+J296</f>
        <v>116.9632</v>
      </c>
      <c r="O296" s="24">
        <f t="shared" si="1873"/>
        <v>116.9632</v>
      </c>
      <c r="P296" s="24">
        <f t="shared" si="1873"/>
        <v>0</v>
      </c>
      <c r="Q296" s="24">
        <f t="shared" ref="Q296:Q300" si="1874">C296</f>
        <v>1.74</v>
      </c>
      <c r="R296" s="24">
        <v>41.2</v>
      </c>
      <c r="S296" s="24">
        <f>Q296*R296</f>
        <v>71.688000000000002</v>
      </c>
      <c r="T296" s="24">
        <f>S296-U296</f>
        <v>71.688000000000002</v>
      </c>
      <c r="U296" s="24"/>
      <c r="V296" s="24">
        <f t="shared" ref="V296:V300" si="1875">H296</f>
        <v>1.18</v>
      </c>
      <c r="W296" s="24">
        <v>42.85</v>
      </c>
      <c r="X296" s="24">
        <f>V296*W296</f>
        <v>50.563000000000002</v>
      </c>
      <c r="Y296" s="24">
        <f>X296-Z296</f>
        <v>50.563000000000002</v>
      </c>
      <c r="Z296" s="24"/>
      <c r="AA296" s="24">
        <f t="shared" ref="AA296:AA300" si="1876">Q296+V296</f>
        <v>2.92</v>
      </c>
      <c r="AB296" s="24">
        <f t="shared" ref="AB296:AD298" si="1877">S296+X296</f>
        <v>122.251</v>
      </c>
      <c r="AC296" s="24">
        <f t="shared" si="1877"/>
        <v>122.251</v>
      </c>
      <c r="AD296" s="24">
        <f t="shared" si="1877"/>
        <v>0</v>
      </c>
      <c r="AE296" s="24">
        <f t="shared" ref="AE296:AE300" si="1878">C296</f>
        <v>1.74</v>
      </c>
      <c r="AF296" s="24">
        <v>42.85</v>
      </c>
      <c r="AG296" s="24">
        <f>AE296*AF296</f>
        <v>74.558999999999997</v>
      </c>
      <c r="AH296" s="24">
        <f>AG296-AI296</f>
        <v>74.558999999999997</v>
      </c>
      <c r="AI296" s="24"/>
      <c r="AJ296" s="24">
        <f t="shared" ref="AJ296:AJ300" si="1879">H296</f>
        <v>1.18</v>
      </c>
      <c r="AK296" s="24">
        <v>44.56</v>
      </c>
      <c r="AL296" s="24">
        <f>AJ296*AK296</f>
        <v>52.580799999999996</v>
      </c>
      <c r="AM296" s="24">
        <f>AL296-AN296</f>
        <v>52.580799999999996</v>
      </c>
      <c r="AN296" s="24"/>
      <c r="AO296" s="24">
        <f t="shared" ref="AO296:AO300" si="1880">AE296+AJ296</f>
        <v>2.92</v>
      </c>
      <c r="AP296" s="24">
        <f t="shared" ref="AP296:AP298" si="1881">AG296+AL296</f>
        <v>127.13979999999999</v>
      </c>
      <c r="AQ296" s="24">
        <f t="shared" ref="AQ296:AQ298" si="1882">AH296+AM296</f>
        <v>127.13979999999999</v>
      </c>
      <c r="AR296" s="24">
        <f t="shared" ref="AR296:AR298" si="1883">AI296+AN296</f>
        <v>0</v>
      </c>
    </row>
    <row r="297" spans="1:44" hidden="1" x14ac:dyDescent="0.25">
      <c r="A297" s="17"/>
      <c r="B297" s="3" t="s">
        <v>25</v>
      </c>
      <c r="C297" s="24">
        <v>2.1800000000000002</v>
      </c>
      <c r="D297" s="24">
        <v>32.270000000000003</v>
      </c>
      <c r="E297" s="24">
        <f>C297*D297</f>
        <v>70.348600000000019</v>
      </c>
      <c r="F297" s="24">
        <f>E297-G297</f>
        <v>70.348600000000019</v>
      </c>
      <c r="G297" s="24"/>
      <c r="H297" s="24">
        <v>1.3</v>
      </c>
      <c r="I297" s="24">
        <v>33.85</v>
      </c>
      <c r="J297" s="24">
        <f>H297*I297</f>
        <v>44.005000000000003</v>
      </c>
      <c r="K297" s="24">
        <f>J297-L297</f>
        <v>44.005000000000003</v>
      </c>
      <c r="L297" s="24"/>
      <c r="M297" s="24">
        <f t="shared" si="1872"/>
        <v>3.4800000000000004</v>
      </c>
      <c r="N297" s="24">
        <f t="shared" si="1873"/>
        <v>114.35360000000003</v>
      </c>
      <c r="O297" s="24">
        <f t="shared" si="1873"/>
        <v>114.35360000000003</v>
      </c>
      <c r="P297" s="24">
        <f t="shared" si="1873"/>
        <v>0</v>
      </c>
      <c r="Q297" s="24">
        <f t="shared" si="1874"/>
        <v>2.1800000000000002</v>
      </c>
      <c r="R297" s="24">
        <v>33.85</v>
      </c>
      <c r="S297" s="24">
        <f>Q297*R297</f>
        <v>73.793000000000006</v>
      </c>
      <c r="T297" s="24">
        <f>S297-U297</f>
        <v>73.793000000000006</v>
      </c>
      <c r="U297" s="24"/>
      <c r="V297" s="24">
        <f t="shared" si="1875"/>
        <v>1.3</v>
      </c>
      <c r="W297" s="24">
        <v>35.200000000000003</v>
      </c>
      <c r="X297" s="24">
        <f>V297*W297</f>
        <v>45.760000000000005</v>
      </c>
      <c r="Y297" s="24">
        <f>X297-Z297</f>
        <v>45.760000000000005</v>
      </c>
      <c r="Z297" s="24"/>
      <c r="AA297" s="24">
        <f t="shared" si="1876"/>
        <v>3.4800000000000004</v>
      </c>
      <c r="AB297" s="24">
        <f t="shared" si="1877"/>
        <v>119.55300000000001</v>
      </c>
      <c r="AC297" s="24">
        <f t="shared" si="1877"/>
        <v>119.55300000000001</v>
      </c>
      <c r="AD297" s="24">
        <f t="shared" si="1877"/>
        <v>0</v>
      </c>
      <c r="AE297" s="24">
        <f t="shared" si="1878"/>
        <v>2.1800000000000002</v>
      </c>
      <c r="AF297" s="24">
        <v>35.200000000000003</v>
      </c>
      <c r="AG297" s="24">
        <f>AE297*AF297</f>
        <v>76.736000000000018</v>
      </c>
      <c r="AH297" s="24">
        <f>AG297-AI297</f>
        <v>76.736000000000018</v>
      </c>
      <c r="AI297" s="24"/>
      <c r="AJ297" s="24">
        <f t="shared" si="1879"/>
        <v>1.3</v>
      </c>
      <c r="AK297" s="24">
        <v>36.61</v>
      </c>
      <c r="AL297" s="24">
        <f>AJ297*AK297</f>
        <v>47.593000000000004</v>
      </c>
      <c r="AM297" s="24">
        <f>AL297-AN297</f>
        <v>47.593000000000004</v>
      </c>
      <c r="AN297" s="24"/>
      <c r="AO297" s="24">
        <f t="shared" si="1880"/>
        <v>3.4800000000000004</v>
      </c>
      <c r="AP297" s="24">
        <f t="shared" si="1881"/>
        <v>124.32900000000002</v>
      </c>
      <c r="AQ297" s="24">
        <f t="shared" si="1882"/>
        <v>124.32900000000002</v>
      </c>
      <c r="AR297" s="24">
        <f t="shared" si="1883"/>
        <v>0</v>
      </c>
    </row>
    <row r="298" spans="1:44" hidden="1" x14ac:dyDescent="0.25">
      <c r="A298" s="17"/>
      <c r="B298" s="3" t="s">
        <v>24</v>
      </c>
      <c r="C298" s="24">
        <v>0.44</v>
      </c>
      <c r="D298" s="24">
        <v>184.52</v>
      </c>
      <c r="E298" s="24">
        <f>C298*D298</f>
        <v>81.188800000000001</v>
      </c>
      <c r="F298" s="24">
        <f>E298-G298</f>
        <v>81.188800000000001</v>
      </c>
      <c r="G298" s="24"/>
      <c r="H298" s="24">
        <v>0.12</v>
      </c>
      <c r="I298" s="24">
        <v>193.56</v>
      </c>
      <c r="J298" s="24">
        <f>H298*I298</f>
        <v>23.2272</v>
      </c>
      <c r="K298" s="24">
        <f>J298-L298</f>
        <v>23.2272</v>
      </c>
      <c r="L298" s="24"/>
      <c r="M298" s="24">
        <f t="shared" si="1872"/>
        <v>0.56000000000000005</v>
      </c>
      <c r="N298" s="24">
        <f t="shared" si="1873"/>
        <v>104.416</v>
      </c>
      <c r="O298" s="24">
        <f t="shared" si="1873"/>
        <v>104.416</v>
      </c>
      <c r="P298" s="24">
        <f t="shared" si="1873"/>
        <v>0</v>
      </c>
      <c r="Q298" s="24">
        <f t="shared" si="1874"/>
        <v>0.44</v>
      </c>
      <c r="R298" s="24">
        <v>193.56</v>
      </c>
      <c r="S298" s="24">
        <f>Q298*R298</f>
        <v>85.166399999999996</v>
      </c>
      <c r="T298" s="24">
        <f>S298-U298</f>
        <v>85.166399999999996</v>
      </c>
      <c r="U298" s="24"/>
      <c r="V298" s="24">
        <f t="shared" si="1875"/>
        <v>0.12</v>
      </c>
      <c r="W298" s="24">
        <v>201.3</v>
      </c>
      <c r="X298" s="24">
        <f>V298*W298</f>
        <v>24.155999999999999</v>
      </c>
      <c r="Y298" s="24">
        <f>X298-Z298</f>
        <v>24.155999999999999</v>
      </c>
      <c r="Z298" s="24"/>
      <c r="AA298" s="24">
        <f t="shared" si="1876"/>
        <v>0.56000000000000005</v>
      </c>
      <c r="AB298" s="24">
        <f t="shared" si="1877"/>
        <v>109.32239999999999</v>
      </c>
      <c r="AC298" s="24">
        <f t="shared" si="1877"/>
        <v>109.32239999999999</v>
      </c>
      <c r="AD298" s="24">
        <f t="shared" si="1877"/>
        <v>0</v>
      </c>
      <c r="AE298" s="24">
        <f t="shared" si="1878"/>
        <v>0.44</v>
      </c>
      <c r="AF298" s="24">
        <v>201.3</v>
      </c>
      <c r="AG298" s="24">
        <f>AE298*AF298</f>
        <v>88.572000000000003</v>
      </c>
      <c r="AH298" s="24">
        <f>AG298-AI298</f>
        <v>88.572000000000003</v>
      </c>
      <c r="AI298" s="24"/>
      <c r="AJ298" s="24">
        <f t="shared" si="1879"/>
        <v>0.12</v>
      </c>
      <c r="AK298" s="24">
        <v>209.35</v>
      </c>
      <c r="AL298" s="24">
        <f>AJ298*AK298</f>
        <v>25.122</v>
      </c>
      <c r="AM298" s="24">
        <f>AL298-AN298</f>
        <v>25.122</v>
      </c>
      <c r="AN298" s="24"/>
      <c r="AO298" s="24">
        <f t="shared" si="1880"/>
        <v>0.56000000000000005</v>
      </c>
      <c r="AP298" s="24">
        <f t="shared" si="1881"/>
        <v>113.694</v>
      </c>
      <c r="AQ298" s="24">
        <f t="shared" si="1882"/>
        <v>113.694</v>
      </c>
      <c r="AR298" s="24">
        <f t="shared" si="1883"/>
        <v>0</v>
      </c>
    </row>
    <row r="299" spans="1:44" ht="31.5" hidden="1" x14ac:dyDescent="0.25">
      <c r="A299" s="17"/>
      <c r="B299" s="3" t="s">
        <v>156</v>
      </c>
      <c r="C299" s="24">
        <v>2.1800000000000002</v>
      </c>
      <c r="D299" s="24">
        <v>32.270000000000003</v>
      </c>
      <c r="E299" s="24">
        <f>C299*D299*0.5</f>
        <v>35.174300000000009</v>
      </c>
      <c r="F299" s="24">
        <f>E299</f>
        <v>35.174300000000009</v>
      </c>
      <c r="G299" s="24"/>
      <c r="H299" s="24">
        <v>1.3</v>
      </c>
      <c r="I299" s="24">
        <v>33.85</v>
      </c>
      <c r="J299" s="24">
        <f>H299*I299*0.5</f>
        <v>22.002500000000001</v>
      </c>
      <c r="K299" s="24">
        <f>J299</f>
        <v>22.002500000000001</v>
      </c>
      <c r="L299" s="24"/>
      <c r="M299" s="24">
        <f t="shared" si="1872"/>
        <v>3.4800000000000004</v>
      </c>
      <c r="N299" s="24">
        <f>E299+J299</f>
        <v>57.176800000000014</v>
      </c>
      <c r="O299" s="24">
        <f>N299</f>
        <v>57.176800000000014</v>
      </c>
      <c r="P299" s="24">
        <v>0</v>
      </c>
      <c r="Q299" s="24">
        <f t="shared" si="1874"/>
        <v>2.1800000000000002</v>
      </c>
      <c r="R299" s="24">
        <v>33.85</v>
      </c>
      <c r="S299" s="24">
        <f>R299*Q299*0.5</f>
        <v>36.896500000000003</v>
      </c>
      <c r="T299" s="24">
        <f>S299</f>
        <v>36.896500000000003</v>
      </c>
      <c r="U299" s="24"/>
      <c r="V299" s="24">
        <f t="shared" si="1875"/>
        <v>1.3</v>
      </c>
      <c r="W299" s="24">
        <v>35.200000000000003</v>
      </c>
      <c r="X299" s="24">
        <f>V299*W299*0.5</f>
        <v>22.880000000000003</v>
      </c>
      <c r="Y299" s="24">
        <f>X299</f>
        <v>22.880000000000003</v>
      </c>
      <c r="Z299" s="24"/>
      <c r="AA299" s="24">
        <f t="shared" si="1876"/>
        <v>3.4800000000000004</v>
      </c>
      <c r="AB299" s="24">
        <f>S299+X299</f>
        <v>59.776500000000006</v>
      </c>
      <c r="AC299" s="24">
        <f>AB299</f>
        <v>59.776500000000006</v>
      </c>
      <c r="AD299" s="24">
        <v>0</v>
      </c>
      <c r="AE299" s="24">
        <f t="shared" si="1878"/>
        <v>2.1800000000000002</v>
      </c>
      <c r="AF299" s="24">
        <v>35.200000000000003</v>
      </c>
      <c r="AG299" s="24">
        <f>AF299*AE299*0.5</f>
        <v>38.368000000000009</v>
      </c>
      <c r="AH299" s="24">
        <f>AG299</f>
        <v>38.368000000000009</v>
      </c>
      <c r="AI299" s="24"/>
      <c r="AJ299" s="24">
        <f t="shared" si="1879"/>
        <v>1.3</v>
      </c>
      <c r="AK299" s="24">
        <v>36.61</v>
      </c>
      <c r="AL299" s="24">
        <f>AJ299*AK299*0.5</f>
        <v>23.796500000000002</v>
      </c>
      <c r="AM299" s="24">
        <f>AL299</f>
        <v>23.796500000000002</v>
      </c>
      <c r="AN299" s="24"/>
      <c r="AO299" s="24">
        <f t="shared" si="1880"/>
        <v>3.4800000000000004</v>
      </c>
      <c r="AP299" s="24">
        <f>AG299+AL299</f>
        <v>62.164500000000011</v>
      </c>
      <c r="AQ299" s="24">
        <f>AP299</f>
        <v>62.164500000000011</v>
      </c>
      <c r="AR299" s="24">
        <v>0</v>
      </c>
    </row>
    <row r="300" spans="1:44" ht="47.25" hidden="1" x14ac:dyDescent="0.25">
      <c r="A300" s="17"/>
      <c r="B300" s="3" t="s">
        <v>161</v>
      </c>
      <c r="C300" s="24">
        <v>2.1800000000000002</v>
      </c>
      <c r="D300" s="24">
        <v>32.270000000000003</v>
      </c>
      <c r="E300" s="24">
        <f>C300*D300*2</f>
        <v>140.69720000000004</v>
      </c>
      <c r="F300" s="24">
        <f>E300-G300</f>
        <v>140.69720000000004</v>
      </c>
      <c r="G300" s="24"/>
      <c r="H300" s="24">
        <v>1.3</v>
      </c>
      <c r="I300" s="24">
        <v>33.85</v>
      </c>
      <c r="J300" s="24">
        <f>H300*I300*2</f>
        <v>88.01</v>
      </c>
      <c r="K300" s="24">
        <f>J300-L300</f>
        <v>88.01</v>
      </c>
      <c r="L300" s="24"/>
      <c r="M300" s="24">
        <f t="shared" si="1872"/>
        <v>3.4800000000000004</v>
      </c>
      <c r="N300" s="24">
        <f t="shared" ref="N300" si="1884">E300+J300</f>
        <v>228.70720000000006</v>
      </c>
      <c r="O300" s="24">
        <f t="shared" ref="O300" si="1885">F300+K300</f>
        <v>228.70720000000006</v>
      </c>
      <c r="P300" s="24">
        <f t="shared" ref="P300" si="1886">G300+L300</f>
        <v>0</v>
      </c>
      <c r="Q300" s="24">
        <f t="shared" si="1874"/>
        <v>2.1800000000000002</v>
      </c>
      <c r="R300" s="24">
        <v>33.85</v>
      </c>
      <c r="S300" s="24">
        <f>Q300*R300*2</f>
        <v>147.58600000000001</v>
      </c>
      <c r="T300" s="24">
        <f>S300-U300</f>
        <v>147.58600000000001</v>
      </c>
      <c r="U300" s="24"/>
      <c r="V300" s="24">
        <f t="shared" si="1875"/>
        <v>1.3</v>
      </c>
      <c r="W300" s="24">
        <v>35.200000000000003</v>
      </c>
      <c r="X300" s="24">
        <f>V300*W300*2</f>
        <v>91.52000000000001</v>
      </c>
      <c r="Y300" s="24">
        <f>X300-Z300</f>
        <v>91.52000000000001</v>
      </c>
      <c r="Z300" s="24"/>
      <c r="AA300" s="24">
        <f t="shared" si="1876"/>
        <v>3.4800000000000004</v>
      </c>
      <c r="AB300" s="24">
        <f t="shared" ref="AB300" si="1887">S300+X300</f>
        <v>239.10600000000002</v>
      </c>
      <c r="AC300" s="24">
        <f t="shared" ref="AC300" si="1888">T300+Y300</f>
        <v>239.10600000000002</v>
      </c>
      <c r="AD300" s="24">
        <f t="shared" ref="AD300" si="1889">U300+Z300</f>
        <v>0</v>
      </c>
      <c r="AE300" s="24">
        <f t="shared" si="1878"/>
        <v>2.1800000000000002</v>
      </c>
      <c r="AF300" s="24">
        <v>35.200000000000003</v>
      </c>
      <c r="AG300" s="24">
        <f>AE300*AF300*2</f>
        <v>153.47200000000004</v>
      </c>
      <c r="AH300" s="24">
        <f>AG300-AI300</f>
        <v>153.47200000000004</v>
      </c>
      <c r="AI300" s="24"/>
      <c r="AJ300" s="24">
        <f t="shared" si="1879"/>
        <v>1.3</v>
      </c>
      <c r="AK300" s="24">
        <v>36.61</v>
      </c>
      <c r="AL300" s="24">
        <f>AJ300*AK300*2</f>
        <v>95.186000000000007</v>
      </c>
      <c r="AM300" s="24">
        <f>AL300-AN300</f>
        <v>95.186000000000007</v>
      </c>
      <c r="AN300" s="24"/>
      <c r="AO300" s="24">
        <f t="shared" si="1880"/>
        <v>3.4800000000000004</v>
      </c>
      <c r="AP300" s="24">
        <f t="shared" ref="AP300" si="1890">AG300+AL300</f>
        <v>248.65800000000004</v>
      </c>
      <c r="AQ300" s="24">
        <f t="shared" ref="AQ300" si="1891">AH300+AM300</f>
        <v>248.65800000000004</v>
      </c>
      <c r="AR300" s="24">
        <f t="shared" ref="AR300" si="1892">AI300+AN300</f>
        <v>0</v>
      </c>
    </row>
    <row r="301" spans="1:44" s="15" customFormat="1" ht="47.25" hidden="1" x14ac:dyDescent="0.25">
      <c r="A301" s="22" t="s">
        <v>165</v>
      </c>
      <c r="B301" s="29" t="s">
        <v>166</v>
      </c>
      <c r="C301" s="8"/>
      <c r="D301" s="8"/>
      <c r="E301" s="8">
        <f t="shared" ref="E301:G301" si="1893">E302+E303+E304+E305</f>
        <v>2297.0752499999999</v>
      </c>
      <c r="F301" s="8">
        <f t="shared" si="1893"/>
        <v>2297.0752499999999</v>
      </c>
      <c r="G301" s="8">
        <f t="shared" si="1893"/>
        <v>0</v>
      </c>
      <c r="H301" s="8"/>
      <c r="I301" s="8"/>
      <c r="J301" s="8">
        <f t="shared" ref="J301:L301" si="1894">J302+J303+J304+J305</f>
        <v>1271.0130000000001</v>
      </c>
      <c r="K301" s="8">
        <f t="shared" si="1894"/>
        <v>1271.0130000000001</v>
      </c>
      <c r="L301" s="8">
        <f t="shared" si="1894"/>
        <v>0</v>
      </c>
      <c r="M301" s="8"/>
      <c r="N301" s="8">
        <f t="shared" ref="N301:P301" si="1895">N302+N303+N304+N305</f>
        <v>3568.0882500000002</v>
      </c>
      <c r="O301" s="8">
        <f t="shared" si="1895"/>
        <v>3568.0882500000002</v>
      </c>
      <c r="P301" s="8">
        <f t="shared" si="1895"/>
        <v>0</v>
      </c>
      <c r="Q301" s="8"/>
      <c r="R301" s="8"/>
      <c r="S301" s="8">
        <f>S302+S303+S304+S305</f>
        <v>2409.49575</v>
      </c>
      <c r="T301" s="8">
        <f t="shared" ref="T301:U301" si="1896">T302+T303+T304+T305</f>
        <v>2409.49575</v>
      </c>
      <c r="U301" s="8">
        <f t="shared" si="1896"/>
        <v>0</v>
      </c>
      <c r="V301" s="8"/>
      <c r="W301" s="8"/>
      <c r="X301" s="8">
        <f t="shared" ref="X301:Z301" si="1897">X302+X303+X304+X305</f>
        <v>1321.758</v>
      </c>
      <c r="Y301" s="8">
        <f t="shared" si="1897"/>
        <v>1321.758</v>
      </c>
      <c r="Z301" s="8">
        <f t="shared" si="1897"/>
        <v>0</v>
      </c>
      <c r="AA301" s="8"/>
      <c r="AB301" s="8">
        <f t="shared" ref="AB301:AD301" si="1898">AB302+AB303+AB304+AB305</f>
        <v>3731.2537500000008</v>
      </c>
      <c r="AC301" s="8">
        <f t="shared" si="1898"/>
        <v>3731.2537500000008</v>
      </c>
      <c r="AD301" s="8">
        <f t="shared" si="1898"/>
        <v>0</v>
      </c>
      <c r="AE301" s="8"/>
      <c r="AF301" s="8"/>
      <c r="AG301" s="8">
        <f>AG302+AG303+AG304+AG305</f>
        <v>2505.6945000000001</v>
      </c>
      <c r="AH301" s="8">
        <f t="shared" ref="AH301:AI301" si="1899">AH302+AH303+AH304+AH305</f>
        <v>2505.6945000000001</v>
      </c>
      <c r="AI301" s="8">
        <f t="shared" si="1899"/>
        <v>0</v>
      </c>
      <c r="AJ301" s="8"/>
      <c r="AK301" s="8"/>
      <c r="AL301" s="8">
        <f t="shared" ref="AL301:AN301" si="1900">AL302+AL303+AL304+AL305</f>
        <v>1374.6522</v>
      </c>
      <c r="AM301" s="8">
        <f t="shared" si="1900"/>
        <v>1374.6522</v>
      </c>
      <c r="AN301" s="8">
        <f t="shared" si="1900"/>
        <v>0</v>
      </c>
      <c r="AO301" s="8"/>
      <c r="AP301" s="8">
        <f t="shared" ref="AP301:AR301" si="1901">AP302+AP303+AP304+AP305</f>
        <v>3880.3467000000001</v>
      </c>
      <c r="AQ301" s="8">
        <f t="shared" si="1901"/>
        <v>3880.3467000000001</v>
      </c>
      <c r="AR301" s="8">
        <f t="shared" si="1901"/>
        <v>0</v>
      </c>
    </row>
    <row r="302" spans="1:44" hidden="1" x14ac:dyDescent="0.25">
      <c r="A302" s="17"/>
      <c r="B302" s="3" t="s">
        <v>23</v>
      </c>
      <c r="C302" s="24">
        <v>15.09</v>
      </c>
      <c r="D302" s="24">
        <v>39.28</v>
      </c>
      <c r="E302" s="24">
        <f>C302*D302</f>
        <v>592.73519999999996</v>
      </c>
      <c r="F302" s="24">
        <f>E302-G302</f>
        <v>592.73519999999996</v>
      </c>
      <c r="G302" s="24"/>
      <c r="H302" s="24">
        <v>7.96</v>
      </c>
      <c r="I302" s="24">
        <v>41.2</v>
      </c>
      <c r="J302" s="24">
        <f>H302*I302</f>
        <v>327.952</v>
      </c>
      <c r="K302" s="24">
        <f>J302-L302</f>
        <v>327.952</v>
      </c>
      <c r="L302" s="24"/>
      <c r="M302" s="24">
        <f t="shared" ref="M302:M305" si="1902">C302+H302</f>
        <v>23.05</v>
      </c>
      <c r="N302" s="24">
        <f t="shared" ref="N302:N303" si="1903">E302+J302</f>
        <v>920.68719999999996</v>
      </c>
      <c r="O302" s="24">
        <f t="shared" ref="O302:O303" si="1904">F302+K302</f>
        <v>920.68719999999996</v>
      </c>
      <c r="P302" s="24">
        <f t="shared" ref="P302:P303" si="1905">G302+L302</f>
        <v>0</v>
      </c>
      <c r="Q302" s="24">
        <f t="shared" ref="Q302:Q305" si="1906">C302</f>
        <v>15.09</v>
      </c>
      <c r="R302" s="24">
        <v>41.2</v>
      </c>
      <c r="S302" s="24">
        <f>Q302*R302</f>
        <v>621.70800000000008</v>
      </c>
      <c r="T302" s="24">
        <f>S302-U302</f>
        <v>621.70800000000008</v>
      </c>
      <c r="U302" s="24"/>
      <c r="V302" s="24">
        <f t="shared" ref="V302:V305" si="1907">H302</f>
        <v>7.96</v>
      </c>
      <c r="W302" s="24">
        <v>42.85</v>
      </c>
      <c r="X302" s="24">
        <f>V302*W302</f>
        <v>341.08600000000001</v>
      </c>
      <c r="Y302" s="24">
        <f>X302-Z302</f>
        <v>341.08600000000001</v>
      </c>
      <c r="Z302" s="24"/>
      <c r="AA302" s="24">
        <f t="shared" ref="AA302:AA305" si="1908">Q302+V302</f>
        <v>23.05</v>
      </c>
      <c r="AB302" s="24">
        <f t="shared" ref="AB302:AB303" si="1909">S302+X302</f>
        <v>962.7940000000001</v>
      </c>
      <c r="AC302" s="24">
        <f t="shared" ref="AC302:AC303" si="1910">T302+Y302</f>
        <v>962.7940000000001</v>
      </c>
      <c r="AD302" s="24">
        <f t="shared" ref="AD302:AD303" si="1911">U302+Z302</f>
        <v>0</v>
      </c>
      <c r="AE302" s="24">
        <f t="shared" ref="AE302:AE305" si="1912">C302</f>
        <v>15.09</v>
      </c>
      <c r="AF302" s="24">
        <v>42.85</v>
      </c>
      <c r="AG302" s="24">
        <f>AE302*AF302</f>
        <v>646.60649999999998</v>
      </c>
      <c r="AH302" s="24">
        <f>AG302-AI302</f>
        <v>646.60649999999998</v>
      </c>
      <c r="AI302" s="24"/>
      <c r="AJ302" s="24">
        <f t="shared" ref="AJ302:AJ305" si="1913">H302</f>
        <v>7.96</v>
      </c>
      <c r="AK302" s="24">
        <v>44.56</v>
      </c>
      <c r="AL302" s="24">
        <f>AJ302*AK302</f>
        <v>354.69760000000002</v>
      </c>
      <c r="AM302" s="24">
        <f>AL302-AN302</f>
        <v>354.69760000000002</v>
      </c>
      <c r="AN302" s="24"/>
      <c r="AO302" s="24">
        <f t="shared" ref="AO302:AO305" si="1914">AE302+AJ302</f>
        <v>23.05</v>
      </c>
      <c r="AP302" s="24">
        <f t="shared" ref="AP302:AP303" si="1915">AG302+AL302</f>
        <v>1001.3041000000001</v>
      </c>
      <c r="AQ302" s="24">
        <f t="shared" ref="AQ302:AQ303" si="1916">AH302+AM302</f>
        <v>1001.3041000000001</v>
      </c>
      <c r="AR302" s="24">
        <f t="shared" ref="AR302:AR303" si="1917">AI302+AN302</f>
        <v>0</v>
      </c>
    </row>
    <row r="303" spans="1:44" hidden="1" x14ac:dyDescent="0.25">
      <c r="A303" s="17"/>
      <c r="B303" s="3" t="s">
        <v>25</v>
      </c>
      <c r="C303" s="24">
        <v>15.09</v>
      </c>
      <c r="D303" s="24">
        <v>32.270000000000003</v>
      </c>
      <c r="E303" s="24">
        <f>C303*D303</f>
        <v>486.95430000000005</v>
      </c>
      <c r="F303" s="24">
        <f>E303-G303</f>
        <v>486.95430000000005</v>
      </c>
      <c r="G303" s="24"/>
      <c r="H303" s="24">
        <v>7.96</v>
      </c>
      <c r="I303" s="24">
        <v>33.85</v>
      </c>
      <c r="J303" s="24">
        <f>H303*I303</f>
        <v>269.44600000000003</v>
      </c>
      <c r="K303" s="24">
        <f>J303-L303</f>
        <v>269.44600000000003</v>
      </c>
      <c r="L303" s="24"/>
      <c r="M303" s="24">
        <f t="shared" si="1902"/>
        <v>23.05</v>
      </c>
      <c r="N303" s="24">
        <f t="shared" si="1903"/>
        <v>756.40030000000002</v>
      </c>
      <c r="O303" s="24">
        <f t="shared" si="1904"/>
        <v>756.40030000000002</v>
      </c>
      <c r="P303" s="24">
        <f t="shared" si="1905"/>
        <v>0</v>
      </c>
      <c r="Q303" s="24">
        <f t="shared" si="1906"/>
        <v>15.09</v>
      </c>
      <c r="R303" s="24">
        <v>33.85</v>
      </c>
      <c r="S303" s="24">
        <f>Q303*R303</f>
        <v>510.79650000000004</v>
      </c>
      <c r="T303" s="24">
        <f>S303-U303</f>
        <v>510.79650000000004</v>
      </c>
      <c r="U303" s="24"/>
      <c r="V303" s="24">
        <f t="shared" si="1907"/>
        <v>7.96</v>
      </c>
      <c r="W303" s="24">
        <v>35.200000000000003</v>
      </c>
      <c r="X303" s="24">
        <f>V303*W303</f>
        <v>280.19200000000001</v>
      </c>
      <c r="Y303" s="24">
        <f>X303-Z303</f>
        <v>280.19200000000001</v>
      </c>
      <c r="Z303" s="24"/>
      <c r="AA303" s="24">
        <f t="shared" si="1908"/>
        <v>23.05</v>
      </c>
      <c r="AB303" s="24">
        <f t="shared" si="1909"/>
        <v>790.98850000000004</v>
      </c>
      <c r="AC303" s="24">
        <f t="shared" si="1910"/>
        <v>790.98850000000004</v>
      </c>
      <c r="AD303" s="24">
        <f t="shared" si="1911"/>
        <v>0</v>
      </c>
      <c r="AE303" s="24">
        <f t="shared" si="1912"/>
        <v>15.09</v>
      </c>
      <c r="AF303" s="24">
        <v>35.200000000000003</v>
      </c>
      <c r="AG303" s="24">
        <f>AE303*AF303</f>
        <v>531.16800000000001</v>
      </c>
      <c r="AH303" s="24">
        <f>AG303-AI303</f>
        <v>531.16800000000001</v>
      </c>
      <c r="AI303" s="24"/>
      <c r="AJ303" s="24">
        <f t="shared" si="1913"/>
        <v>7.96</v>
      </c>
      <c r="AK303" s="24">
        <v>36.61</v>
      </c>
      <c r="AL303" s="24">
        <f>AJ303*AK303</f>
        <v>291.41559999999998</v>
      </c>
      <c r="AM303" s="24">
        <f>AL303-AN303</f>
        <v>291.41559999999998</v>
      </c>
      <c r="AN303" s="24"/>
      <c r="AO303" s="24">
        <f t="shared" si="1914"/>
        <v>23.05</v>
      </c>
      <c r="AP303" s="24">
        <f t="shared" si="1915"/>
        <v>822.58359999999993</v>
      </c>
      <c r="AQ303" s="24">
        <f t="shared" si="1916"/>
        <v>822.58359999999993</v>
      </c>
      <c r="AR303" s="24">
        <f t="shared" si="1917"/>
        <v>0</v>
      </c>
    </row>
    <row r="304" spans="1:44" ht="31.5" hidden="1" x14ac:dyDescent="0.25">
      <c r="A304" s="17"/>
      <c r="B304" s="3" t="s">
        <v>156</v>
      </c>
      <c r="C304" s="24">
        <v>15.09</v>
      </c>
      <c r="D304" s="24">
        <v>32.270000000000003</v>
      </c>
      <c r="E304" s="24">
        <f>C304*D304*0.5</f>
        <v>243.47715000000002</v>
      </c>
      <c r="F304" s="24">
        <f>E304</f>
        <v>243.47715000000002</v>
      </c>
      <c r="G304" s="24"/>
      <c r="H304" s="24">
        <v>7.96</v>
      </c>
      <c r="I304" s="24">
        <v>33.85</v>
      </c>
      <c r="J304" s="24">
        <f>H304*I304*0.5</f>
        <v>134.72300000000001</v>
      </c>
      <c r="K304" s="24">
        <f>J304</f>
        <v>134.72300000000001</v>
      </c>
      <c r="L304" s="24"/>
      <c r="M304" s="24">
        <f t="shared" si="1902"/>
        <v>23.05</v>
      </c>
      <c r="N304" s="24">
        <f>E304+J304</f>
        <v>378.20015000000001</v>
      </c>
      <c r="O304" s="24">
        <f>N304</f>
        <v>378.20015000000001</v>
      </c>
      <c r="P304" s="24">
        <v>0</v>
      </c>
      <c r="Q304" s="24">
        <f t="shared" si="1906"/>
        <v>15.09</v>
      </c>
      <c r="R304" s="24">
        <v>33.85</v>
      </c>
      <c r="S304" s="24">
        <f>R304*Q304*0.5</f>
        <v>255.39825000000002</v>
      </c>
      <c r="T304" s="24">
        <f>S304</f>
        <v>255.39825000000002</v>
      </c>
      <c r="U304" s="24"/>
      <c r="V304" s="24">
        <f t="shared" si="1907"/>
        <v>7.96</v>
      </c>
      <c r="W304" s="24">
        <v>35.200000000000003</v>
      </c>
      <c r="X304" s="24">
        <f>V304*W304*0.5</f>
        <v>140.096</v>
      </c>
      <c r="Y304" s="24">
        <f>X304</f>
        <v>140.096</v>
      </c>
      <c r="Z304" s="24"/>
      <c r="AA304" s="24">
        <f t="shared" si="1908"/>
        <v>23.05</v>
      </c>
      <c r="AB304" s="24">
        <f>S304+X304</f>
        <v>395.49425000000002</v>
      </c>
      <c r="AC304" s="24">
        <f>AB304</f>
        <v>395.49425000000002</v>
      </c>
      <c r="AD304" s="24">
        <v>0</v>
      </c>
      <c r="AE304" s="24">
        <f t="shared" si="1912"/>
        <v>15.09</v>
      </c>
      <c r="AF304" s="24">
        <v>35.200000000000003</v>
      </c>
      <c r="AG304" s="24">
        <f>AF304*AE304*0.5</f>
        <v>265.584</v>
      </c>
      <c r="AH304" s="24">
        <f>AG304</f>
        <v>265.584</v>
      </c>
      <c r="AI304" s="24"/>
      <c r="AJ304" s="24">
        <f t="shared" si="1913"/>
        <v>7.96</v>
      </c>
      <c r="AK304" s="24">
        <v>36.61</v>
      </c>
      <c r="AL304" s="24">
        <f>AJ304*AK304*0.5</f>
        <v>145.70779999999999</v>
      </c>
      <c r="AM304" s="24">
        <f>AL304</f>
        <v>145.70779999999999</v>
      </c>
      <c r="AN304" s="24"/>
      <c r="AO304" s="24">
        <f t="shared" si="1914"/>
        <v>23.05</v>
      </c>
      <c r="AP304" s="24">
        <f>AG304+AL304</f>
        <v>411.29179999999997</v>
      </c>
      <c r="AQ304" s="24">
        <f>AP304</f>
        <v>411.29179999999997</v>
      </c>
      <c r="AR304" s="24">
        <v>0</v>
      </c>
    </row>
    <row r="305" spans="1:44" ht="47.25" hidden="1" x14ac:dyDescent="0.25">
      <c r="A305" s="17"/>
      <c r="B305" s="3" t="s">
        <v>161</v>
      </c>
      <c r="C305" s="24">
        <v>15.09</v>
      </c>
      <c r="D305" s="24">
        <v>32.270000000000003</v>
      </c>
      <c r="E305" s="24">
        <f>C305*D305*2</f>
        <v>973.90860000000009</v>
      </c>
      <c r="F305" s="24">
        <f>E305-G305</f>
        <v>973.90860000000009</v>
      </c>
      <c r="G305" s="24"/>
      <c r="H305" s="24">
        <v>7.96</v>
      </c>
      <c r="I305" s="24">
        <v>33.85</v>
      </c>
      <c r="J305" s="24">
        <f>H305*I305*2</f>
        <v>538.89200000000005</v>
      </c>
      <c r="K305" s="24">
        <f>J305-L305</f>
        <v>538.89200000000005</v>
      </c>
      <c r="L305" s="24"/>
      <c r="M305" s="24">
        <f t="shared" si="1902"/>
        <v>23.05</v>
      </c>
      <c r="N305" s="24">
        <f t="shared" ref="N305" si="1918">E305+J305</f>
        <v>1512.8006</v>
      </c>
      <c r="O305" s="24">
        <f t="shared" ref="O305" si="1919">F305+K305</f>
        <v>1512.8006</v>
      </c>
      <c r="P305" s="24">
        <f t="shared" ref="P305" si="1920">G305+L305</f>
        <v>0</v>
      </c>
      <c r="Q305" s="24">
        <f t="shared" si="1906"/>
        <v>15.09</v>
      </c>
      <c r="R305" s="24">
        <v>33.85</v>
      </c>
      <c r="S305" s="24">
        <f>Q305*R305*2</f>
        <v>1021.5930000000001</v>
      </c>
      <c r="T305" s="24">
        <f>S305-U305</f>
        <v>1021.5930000000001</v>
      </c>
      <c r="U305" s="24"/>
      <c r="V305" s="24">
        <f t="shared" si="1907"/>
        <v>7.96</v>
      </c>
      <c r="W305" s="24">
        <v>35.200000000000003</v>
      </c>
      <c r="X305" s="24">
        <f>V305*W305*2</f>
        <v>560.38400000000001</v>
      </c>
      <c r="Y305" s="24">
        <f>X305-Z305</f>
        <v>560.38400000000001</v>
      </c>
      <c r="Z305" s="24"/>
      <c r="AA305" s="24">
        <f t="shared" si="1908"/>
        <v>23.05</v>
      </c>
      <c r="AB305" s="24">
        <f t="shared" ref="AB305" si="1921">S305+X305</f>
        <v>1581.9770000000001</v>
      </c>
      <c r="AC305" s="24">
        <f t="shared" ref="AC305" si="1922">T305+Y305</f>
        <v>1581.9770000000001</v>
      </c>
      <c r="AD305" s="24">
        <f t="shared" ref="AD305" si="1923">U305+Z305</f>
        <v>0</v>
      </c>
      <c r="AE305" s="24">
        <f t="shared" si="1912"/>
        <v>15.09</v>
      </c>
      <c r="AF305" s="24">
        <v>35.200000000000003</v>
      </c>
      <c r="AG305" s="24">
        <f>AE305*AF305*2</f>
        <v>1062.336</v>
      </c>
      <c r="AH305" s="24">
        <f>AG305-AI305</f>
        <v>1062.336</v>
      </c>
      <c r="AI305" s="24"/>
      <c r="AJ305" s="24">
        <f t="shared" si="1913"/>
        <v>7.96</v>
      </c>
      <c r="AK305" s="24">
        <v>36.61</v>
      </c>
      <c r="AL305" s="24">
        <f>AJ305*AK305*2</f>
        <v>582.83119999999997</v>
      </c>
      <c r="AM305" s="24">
        <f>AL305-AN305</f>
        <v>582.83119999999997</v>
      </c>
      <c r="AN305" s="24"/>
      <c r="AO305" s="24">
        <f t="shared" si="1914"/>
        <v>23.05</v>
      </c>
      <c r="AP305" s="24">
        <f t="shared" ref="AP305" si="1924">AG305+AL305</f>
        <v>1645.1671999999999</v>
      </c>
      <c r="AQ305" s="24">
        <f t="shared" ref="AQ305" si="1925">AH305+AM305</f>
        <v>1645.1671999999999</v>
      </c>
      <c r="AR305" s="24">
        <f t="shared" ref="AR305" si="1926">AI305+AN305</f>
        <v>0</v>
      </c>
    </row>
    <row r="306" spans="1:44" s="15" customFormat="1" ht="31.5" hidden="1" x14ac:dyDescent="0.25">
      <c r="A306" s="22" t="s">
        <v>124</v>
      </c>
      <c r="B306" s="1" t="s">
        <v>53</v>
      </c>
      <c r="C306" s="8"/>
      <c r="D306" s="8"/>
      <c r="E306" s="8">
        <f t="shared" ref="E306:AD306" si="1927">SUM(E308:E311)</f>
        <v>1124.0718400000001</v>
      </c>
      <c r="F306" s="8">
        <f t="shared" si="1927"/>
        <v>790.68889228499995</v>
      </c>
      <c r="G306" s="8">
        <f t="shared" si="1927"/>
        <v>333.38294771500011</v>
      </c>
      <c r="H306" s="8"/>
      <c r="I306" s="8"/>
      <c r="J306" s="8">
        <f t="shared" si="1927"/>
        <v>815.92815000000007</v>
      </c>
      <c r="K306" s="8">
        <f t="shared" si="1927"/>
        <v>588.92665677500008</v>
      </c>
      <c r="L306" s="8">
        <f t="shared" si="1927"/>
        <v>227.00149322500002</v>
      </c>
      <c r="M306" s="8"/>
      <c r="N306" s="8">
        <f t="shared" si="1927"/>
        <v>1939.9999900000003</v>
      </c>
      <c r="O306" s="8">
        <f t="shared" si="1927"/>
        <v>1379.6155490600001</v>
      </c>
      <c r="P306" s="8">
        <f t="shared" si="1927"/>
        <v>560.3844409400001</v>
      </c>
      <c r="Q306" s="8"/>
      <c r="R306" s="8"/>
      <c r="S306" s="8">
        <f t="shared" si="1927"/>
        <v>1179.0904</v>
      </c>
      <c r="T306" s="8">
        <f t="shared" si="1927"/>
        <v>829.38733297499994</v>
      </c>
      <c r="U306" s="8">
        <f t="shared" si="1927"/>
        <v>349.70306702500005</v>
      </c>
      <c r="V306" s="8"/>
      <c r="W306" s="8"/>
      <c r="X306" s="8">
        <f t="shared" si="1927"/>
        <v>848.53200000000004</v>
      </c>
      <c r="Y306" s="8">
        <f t="shared" si="1927"/>
        <v>612.45952684999997</v>
      </c>
      <c r="Z306" s="8">
        <f t="shared" si="1927"/>
        <v>236.07247315000001</v>
      </c>
      <c r="AA306" s="8"/>
      <c r="AB306" s="8">
        <f t="shared" si="1927"/>
        <v>2027.6224000000002</v>
      </c>
      <c r="AC306" s="8">
        <f t="shared" si="1927"/>
        <v>1441.8468598249999</v>
      </c>
      <c r="AD306" s="8">
        <f t="shared" si="1927"/>
        <v>585.77554017500006</v>
      </c>
      <c r="AE306" s="8"/>
      <c r="AF306" s="8"/>
      <c r="AG306" s="8">
        <f t="shared" ref="AG306:AI306" si="1928">SUM(AG308:AG311)</f>
        <v>1226.2066</v>
      </c>
      <c r="AH306" s="8">
        <f t="shared" si="1928"/>
        <v>862.52914965000002</v>
      </c>
      <c r="AI306" s="8">
        <f t="shared" si="1928"/>
        <v>363.67745035000007</v>
      </c>
      <c r="AJ306" s="8"/>
      <c r="AK306" s="8"/>
      <c r="AL306" s="8">
        <f t="shared" ref="AL306:AR306" si="1929">SUM(AL308:AL311)</f>
        <v>882.4674500000001</v>
      </c>
      <c r="AM306" s="8">
        <f t="shared" si="1929"/>
        <v>636.95324427499997</v>
      </c>
      <c r="AN306" s="8">
        <f t="shared" si="1929"/>
        <v>245.51420572499995</v>
      </c>
      <c r="AO306" s="8"/>
      <c r="AP306" s="8">
        <f t="shared" si="1929"/>
        <v>2108.6740500000001</v>
      </c>
      <c r="AQ306" s="8">
        <f t="shared" si="1929"/>
        <v>1499.482393925</v>
      </c>
      <c r="AR306" s="8">
        <f t="shared" si="1929"/>
        <v>609.19165607499997</v>
      </c>
    </row>
    <row r="307" spans="1:44" hidden="1" x14ac:dyDescent="0.25">
      <c r="A307" s="17"/>
      <c r="B307" s="4" t="s">
        <v>10</v>
      </c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</row>
    <row r="308" spans="1:44" hidden="1" x14ac:dyDescent="0.25">
      <c r="A308" s="17"/>
      <c r="B308" s="3" t="s">
        <v>23</v>
      </c>
      <c r="C308" s="24">
        <f>C313+C317+C322+C326+C330+C334+C338+C342+C346</f>
        <v>8.4640000000000004</v>
      </c>
      <c r="D308" s="24"/>
      <c r="E308" s="24">
        <f>E313+E317+E322+E326+E330+E334+E338+E342+E346</f>
        <v>332.46592000000004</v>
      </c>
      <c r="F308" s="24">
        <f>F313+F317+F322+F326+F330+F334+F338+F342+F346</f>
        <v>251.98752408000001</v>
      </c>
      <c r="G308" s="24">
        <f>G313+G317+G322+G326+G330+G334+G338+G342+G346</f>
        <v>80.478395920000011</v>
      </c>
      <c r="H308" s="24">
        <f>H313+H317+H322+H326+H330+H334+H338+H342+H346</f>
        <v>6.5399999999999991</v>
      </c>
      <c r="I308" s="24"/>
      <c r="J308" s="24">
        <f>J313+J317+J322+J326+J330+J334+J338+J342+J346</f>
        <v>269.44799999999998</v>
      </c>
      <c r="K308" s="24">
        <f>K313+K317+K322+K326+K330+K334+K338+K342+K346</f>
        <v>206.72713880000003</v>
      </c>
      <c r="L308" s="24">
        <f>L313+L317+L322+L326+L330+L334+L338+L342+L346</f>
        <v>62.720861200000002</v>
      </c>
      <c r="M308" s="24">
        <f t="shared" ref="M308:M311" si="1930">C308+H308</f>
        <v>15.004</v>
      </c>
      <c r="N308" s="24">
        <f>N313+N317+N322+N326+N330+N334+N338+N342+N346</f>
        <v>601.91392000000008</v>
      </c>
      <c r="O308" s="24">
        <f>O313+O317+O322+O326+O330+O334+O338+O342+O346</f>
        <v>458.71466287999999</v>
      </c>
      <c r="P308" s="24">
        <f>P313+P317+P322+P326+P330+P334+P338+P342+P346</f>
        <v>143.19925712</v>
      </c>
      <c r="Q308" s="24">
        <f t="shared" ref="Q308:Q311" si="1931">C308</f>
        <v>8.4640000000000004</v>
      </c>
      <c r="R308" s="24"/>
      <c r="S308" s="24">
        <f>S313+S317+S322+S326+S330+S334+S338+S342+S346</f>
        <v>348.71680000000003</v>
      </c>
      <c r="T308" s="24">
        <f>T313+T317+T322+T326+T330+T334+T338+T342+T346</f>
        <v>264.30463320000001</v>
      </c>
      <c r="U308" s="24">
        <f>U313+U317+U322+U326+U330+U334+U338+U342+U346</f>
        <v>84.412166800000008</v>
      </c>
      <c r="V308" s="24">
        <f t="shared" ref="V308:V311" si="1932">H308</f>
        <v>6.5399999999999991</v>
      </c>
      <c r="W308" s="24"/>
      <c r="X308" s="24">
        <f>X313+X317+X322+X326+X330+X334+X338+X342+X346</f>
        <v>280.23900000000003</v>
      </c>
      <c r="Y308" s="24">
        <f>Y313+Y317+Y322+Y326+Y330+Y334+Y338+Y342+Y346</f>
        <v>215.00625965</v>
      </c>
      <c r="Z308" s="24">
        <f>Z313+Z317+Z322+Z326+Z330+Z334+Z338+Z342+Z346</f>
        <v>65.23274035</v>
      </c>
      <c r="AA308" s="24">
        <f t="shared" ref="AA308:AA311" si="1933">Q308+V308</f>
        <v>15.004</v>
      </c>
      <c r="AB308" s="24">
        <f>AB313+AB317+AB322+AB326+AB330+AB334+AB338+AB342+AB346</f>
        <v>628.95580000000007</v>
      </c>
      <c r="AC308" s="24">
        <f>AC313+AC317+AC322+AC326+AC330+AC334+AC338+AC342+AC346</f>
        <v>479.31089284999996</v>
      </c>
      <c r="AD308" s="24">
        <f>AD313+AD317+AD322+AD326+AD330+AD334+AD338+AD342+AD346</f>
        <v>149.64490714999999</v>
      </c>
      <c r="AE308" s="24">
        <f t="shared" ref="AE308:AE311" si="1934">C308</f>
        <v>8.4640000000000004</v>
      </c>
      <c r="AF308" s="24"/>
      <c r="AG308" s="24">
        <f>AG313+AG317+AG322+AG326+AG330+AG334+AG338+AG342+AG346</f>
        <v>362.68239999999997</v>
      </c>
      <c r="AH308" s="24">
        <f>AH313+AH317+AH322+AH326+AH330+AH334+AH338+AH342+AH346</f>
        <v>274.88964884999996</v>
      </c>
      <c r="AI308" s="24">
        <f>AI313+AI317+AI322+AI326+AI330+AI334+AI338+AI342+AI346</f>
        <v>87.792751150000001</v>
      </c>
      <c r="AJ308" s="24">
        <f t="shared" ref="AJ308:AJ311" si="1935">H308</f>
        <v>6.5399999999999991</v>
      </c>
      <c r="AK308" s="24"/>
      <c r="AL308" s="24">
        <f>AL313+AL317+AL322+AL326+AL330+AL334+AL338+AL342+AL346</f>
        <v>291.42240000000004</v>
      </c>
      <c r="AM308" s="24">
        <f>AM313+AM317+AM322+AM326+AM330+AM334+AM338+AM342+AM346</f>
        <v>223.58643944000005</v>
      </c>
      <c r="AN308" s="24">
        <f>AN313+AN317+AN322+AN326+AN330+AN334+AN338+AN342+AN346</f>
        <v>67.83596055999999</v>
      </c>
      <c r="AO308" s="24">
        <f t="shared" ref="AO308:AO311" si="1936">AE308+AJ308</f>
        <v>15.004</v>
      </c>
      <c r="AP308" s="24">
        <f>AP313+AP317+AP322+AP326+AP330+AP334+AP338+AP342+AP346</f>
        <v>654.10480000000007</v>
      </c>
      <c r="AQ308" s="24">
        <f>AQ313+AQ317+AQ322+AQ326+AQ330+AQ334+AQ338+AQ342+AQ346</f>
        <v>498.47608829000001</v>
      </c>
      <c r="AR308" s="24">
        <f>AR313+AR317+AR322+AR326+AR330+AR334+AR338+AR342+AR346</f>
        <v>155.62871171</v>
      </c>
    </row>
    <row r="309" spans="1:44" hidden="1" x14ac:dyDescent="0.25">
      <c r="A309" s="17"/>
      <c r="B309" s="3" t="s">
        <v>29</v>
      </c>
      <c r="C309" s="24">
        <f t="shared" ref="C309" si="1937">C318</f>
        <v>1.65</v>
      </c>
      <c r="D309" s="24"/>
      <c r="E309" s="24">
        <f t="shared" ref="E309:AD309" si="1938">E318</f>
        <v>304.45800000000003</v>
      </c>
      <c r="F309" s="24">
        <f t="shared" si="1938"/>
        <v>182.6748</v>
      </c>
      <c r="G309" s="24">
        <f t="shared" si="1938"/>
        <v>121.78320000000002</v>
      </c>
      <c r="H309" s="24">
        <f t="shared" si="1938"/>
        <v>0.89</v>
      </c>
      <c r="I309" s="24"/>
      <c r="J309" s="24">
        <f t="shared" si="1938"/>
        <v>172.26840000000001</v>
      </c>
      <c r="K309" s="24">
        <f t="shared" si="1938"/>
        <v>103.36104</v>
      </c>
      <c r="L309" s="24">
        <f t="shared" si="1938"/>
        <v>68.907360000000011</v>
      </c>
      <c r="M309" s="24">
        <f t="shared" si="1930"/>
        <v>2.54</v>
      </c>
      <c r="N309" s="24">
        <f t="shared" si="1938"/>
        <v>476.72640000000001</v>
      </c>
      <c r="O309" s="24">
        <f t="shared" si="1938"/>
        <v>286.03584000000001</v>
      </c>
      <c r="P309" s="24">
        <f t="shared" si="1938"/>
        <v>190.69056000000003</v>
      </c>
      <c r="Q309" s="24">
        <f t="shared" si="1931"/>
        <v>1.65</v>
      </c>
      <c r="R309" s="24"/>
      <c r="S309" s="24">
        <f t="shared" si="1938"/>
        <v>319.37399999999997</v>
      </c>
      <c r="T309" s="24">
        <f t="shared" si="1938"/>
        <v>191.62439999999998</v>
      </c>
      <c r="U309" s="24">
        <f t="shared" si="1938"/>
        <v>127.74959999999999</v>
      </c>
      <c r="V309" s="24">
        <f t="shared" si="1932"/>
        <v>0.89</v>
      </c>
      <c r="W309" s="24"/>
      <c r="X309" s="24">
        <f t="shared" si="1938"/>
        <v>179.15700000000001</v>
      </c>
      <c r="Y309" s="24">
        <f t="shared" si="1938"/>
        <v>107.49420000000001</v>
      </c>
      <c r="Z309" s="24">
        <f t="shared" si="1938"/>
        <v>71.662800000000004</v>
      </c>
      <c r="AA309" s="24">
        <f t="shared" si="1933"/>
        <v>2.54</v>
      </c>
      <c r="AB309" s="24">
        <f t="shared" si="1938"/>
        <v>498.53099999999995</v>
      </c>
      <c r="AC309" s="24">
        <f t="shared" si="1938"/>
        <v>299.11860000000001</v>
      </c>
      <c r="AD309" s="24">
        <f t="shared" si="1938"/>
        <v>199.41239999999999</v>
      </c>
      <c r="AE309" s="24">
        <f t="shared" si="1934"/>
        <v>1.65</v>
      </c>
      <c r="AF309" s="24"/>
      <c r="AG309" s="24">
        <f t="shared" ref="AG309:AI309" si="1939">AG318</f>
        <v>332.14499999999998</v>
      </c>
      <c r="AH309" s="24">
        <f t="shared" si="1939"/>
        <v>199.28699999999998</v>
      </c>
      <c r="AI309" s="24">
        <f t="shared" si="1939"/>
        <v>132.858</v>
      </c>
      <c r="AJ309" s="24">
        <f t="shared" si="1935"/>
        <v>0.89</v>
      </c>
      <c r="AK309" s="24"/>
      <c r="AL309" s="24">
        <f t="shared" ref="AL309:AN309" si="1940">AL318</f>
        <v>186.32149999999999</v>
      </c>
      <c r="AM309" s="24">
        <f t="shared" si="1940"/>
        <v>111.79289999999999</v>
      </c>
      <c r="AN309" s="24">
        <f t="shared" si="1940"/>
        <v>74.528599999999997</v>
      </c>
      <c r="AO309" s="24">
        <f t="shared" si="1936"/>
        <v>2.54</v>
      </c>
      <c r="AP309" s="24">
        <f t="shared" ref="AP309:AR309" si="1941">AP318</f>
        <v>518.4665</v>
      </c>
      <c r="AQ309" s="24">
        <f t="shared" si="1941"/>
        <v>311.07989999999995</v>
      </c>
      <c r="AR309" s="24">
        <f t="shared" si="1941"/>
        <v>207.38659999999999</v>
      </c>
    </row>
    <row r="310" spans="1:44" hidden="1" x14ac:dyDescent="0.25">
      <c r="A310" s="17"/>
      <c r="B310" s="3" t="s">
        <v>25</v>
      </c>
      <c r="C310" s="24">
        <f>C314+C319+C323+C327+C331+C335+C339+C343+C347</f>
        <v>10.063999999999998</v>
      </c>
      <c r="D310" s="24"/>
      <c r="E310" s="24">
        <f>E314+E319+E323+E327+E331+E335+E339+E343+E347</f>
        <v>324.76528000000002</v>
      </c>
      <c r="F310" s="24">
        <f>F314+F319+F323+F327+F331+F335+F339+F343+F347</f>
        <v>237.35104546999997</v>
      </c>
      <c r="G310" s="24">
        <f>G314+G319+G323+G327+G331+G335+G339+G343+G347</f>
        <v>87.41423453000003</v>
      </c>
      <c r="H310" s="24">
        <f>H314+H319+H323+H327+H331+H335+H339+H343+H347</f>
        <v>7.3699999999999992</v>
      </c>
      <c r="I310" s="24"/>
      <c r="J310" s="24">
        <f>J314+J319+J323+J327+J331+J335+J339+J343+J347</f>
        <v>249.47450000000001</v>
      </c>
      <c r="K310" s="24">
        <f>K314+K319+K323+K327+K331+K335+K339+K343+K347</f>
        <v>185.89231864999999</v>
      </c>
      <c r="L310" s="24">
        <f>L314+L319+L323+L327+L331+L335+L339+L343+L347</f>
        <v>63.582181350000006</v>
      </c>
      <c r="M310" s="24">
        <f t="shared" si="1930"/>
        <v>17.433999999999997</v>
      </c>
      <c r="N310" s="24">
        <f>N314+N319+N323+N327+N331+N335+N339+N343+N347</f>
        <v>574.23978000000011</v>
      </c>
      <c r="O310" s="24">
        <f>O314+O319+O323+O327+O331+O335+O339+O343+O347</f>
        <v>423.24336412000002</v>
      </c>
      <c r="P310" s="24">
        <f>P314+P319+P323+P327+P331+P335+P339+P343+P347</f>
        <v>150.99641588000003</v>
      </c>
      <c r="Q310" s="24">
        <f t="shared" si="1931"/>
        <v>10.063999999999998</v>
      </c>
      <c r="R310" s="24"/>
      <c r="S310" s="24">
        <f>S314+S319+S323+S327+S331+S335+S339+S343+S347</f>
        <v>340.66640000000001</v>
      </c>
      <c r="T310" s="24">
        <f>T314+T319+T323+T327+T331+T335+T339+T343+T347</f>
        <v>248.97219984999998</v>
      </c>
      <c r="U310" s="24">
        <f>U314+U319+U323+U327+U331+U335+U339+U343+U347</f>
        <v>91.69420015</v>
      </c>
      <c r="V310" s="24">
        <f t="shared" si="1932"/>
        <v>7.3699999999999992</v>
      </c>
      <c r="W310" s="24"/>
      <c r="X310" s="24">
        <f>X314+X319+X323+X327+X331+X335+X339+X343+X347</f>
        <v>259.42399999999998</v>
      </c>
      <c r="Y310" s="24">
        <f>Y314+Y319+Y323+Y327+Y331+Y335+Y339+Y343+Y347</f>
        <v>193.3060448</v>
      </c>
      <c r="Z310" s="24">
        <f>Z314+Z319+Z323+Z327+Z331+Z335+Z339+Z343+Z347</f>
        <v>66.117955200000011</v>
      </c>
      <c r="AA310" s="24">
        <f t="shared" si="1933"/>
        <v>17.433999999999997</v>
      </c>
      <c r="AB310" s="24">
        <f>AB314+AB319+AB323+AB327+AB331+AB335+AB339+AB343+AB347</f>
        <v>600.09040000000005</v>
      </c>
      <c r="AC310" s="24">
        <f>AC314+AC319+AC323+AC327+AC331+AC335+AC339+AC343+AC347</f>
        <v>442.27824464999992</v>
      </c>
      <c r="AD310" s="24">
        <f>AD314+AD319+AD323+AD327+AD331+AD335+AD339+AD343+AD347</f>
        <v>157.81215535000001</v>
      </c>
      <c r="AE310" s="24">
        <f t="shared" si="1934"/>
        <v>10.063999999999998</v>
      </c>
      <c r="AF310" s="24"/>
      <c r="AG310" s="24">
        <f>AG314+AG319+AG323+AG327+AG331+AG335+AG339+AG343+AG347</f>
        <v>354.25279999999998</v>
      </c>
      <c r="AH310" s="24">
        <f>AH314+AH319+AH323+AH327+AH331+AH335+AH339+AH343+AH347</f>
        <v>258.90166720000002</v>
      </c>
      <c r="AI310" s="24">
        <f>AI314+AI319+AI323+AI327+AI331+AI335+AI339+AI343+AI347</f>
        <v>95.351132800000016</v>
      </c>
      <c r="AJ310" s="24">
        <f t="shared" si="1935"/>
        <v>7.3699999999999992</v>
      </c>
      <c r="AK310" s="24"/>
      <c r="AL310" s="24">
        <f>AL314+AL319+AL323+AL327+AL331+AL335+AL339+AL343+AL347</f>
        <v>269.81569999999999</v>
      </c>
      <c r="AM310" s="24">
        <f>AM314+AM319+AM323+AM327+AM331+AM335+AM339+AM343+AM347</f>
        <v>201.04926989000001</v>
      </c>
      <c r="AN310" s="24">
        <f>AN314+AN319+AN323+AN327+AN331+AN335+AN339+AN343+AN347</f>
        <v>68.766430109999988</v>
      </c>
      <c r="AO310" s="24">
        <f t="shared" si="1936"/>
        <v>17.433999999999997</v>
      </c>
      <c r="AP310" s="24">
        <f>AP314+AP319+AP323+AP327+AP331+AP335+AP339+AP343+AP347</f>
        <v>624.06850000000009</v>
      </c>
      <c r="AQ310" s="24">
        <f>AQ314+AQ319+AQ323+AQ327+AQ331+AQ335+AQ339+AQ343+AQ347</f>
        <v>459.95093709000002</v>
      </c>
      <c r="AR310" s="24">
        <f>AR314+AR319+AR323+AR327+AR331+AR335+AR339+AR343+AR347</f>
        <v>164.11756291</v>
      </c>
    </row>
    <row r="311" spans="1:44" ht="31.5" hidden="1" x14ac:dyDescent="0.25">
      <c r="A311" s="17"/>
      <c r="B311" s="3" t="s">
        <v>156</v>
      </c>
      <c r="C311" s="24">
        <f>SUM(C315,C320,C324,C328,C332,C336,C340,C344,C348)</f>
        <v>10.063999999999998</v>
      </c>
      <c r="D311" s="24"/>
      <c r="E311" s="24">
        <f>SUM(E315,E320,E324,E328,E332,E336,E340,E344,E348)</f>
        <v>162.38264000000001</v>
      </c>
      <c r="F311" s="24">
        <f>SUM(F315,F320,F324,F328,F332,F336,F340,F344,F348)</f>
        <v>118.67552273499999</v>
      </c>
      <c r="G311" s="24">
        <f>SUM(G315,G320,G324,G328,G332,G336,G340,G344,G348)</f>
        <v>43.707117265000015</v>
      </c>
      <c r="H311" s="24">
        <f>SUM(H315,H320,H324,H328,H332,H336,H340,H344,H348)</f>
        <v>7.3699999999999992</v>
      </c>
      <c r="I311" s="24"/>
      <c r="J311" s="24">
        <f>SUM(J315,J320,J324,J328,J332,J336,J340,J344,J348)</f>
        <v>124.73725</v>
      </c>
      <c r="K311" s="24">
        <f>SUM(K315,K320,K324,K328,K332,K336,K340,K344,K348)</f>
        <v>92.946159324999996</v>
      </c>
      <c r="L311" s="24">
        <f>SUM(L315,L320,L324,L328,L332,L336,L340,L344,L348)</f>
        <v>31.791090675000003</v>
      </c>
      <c r="M311" s="24">
        <f t="shared" si="1930"/>
        <v>17.433999999999997</v>
      </c>
      <c r="N311" s="24">
        <f>SUM(N315,N320,N324,N328,N332,N336,N340,N344,N348)</f>
        <v>287.11989000000005</v>
      </c>
      <c r="O311" s="24">
        <f>SUM(O315,O320,O324,O328,O332,O336,O340,O344,O348)</f>
        <v>211.62168206000001</v>
      </c>
      <c r="P311" s="24">
        <f>SUM(P315,P320,P324,P328,P332,P336,P340,P344,P348)</f>
        <v>75.498207940000015</v>
      </c>
      <c r="Q311" s="24">
        <f t="shared" si="1931"/>
        <v>10.063999999999998</v>
      </c>
      <c r="R311" s="24"/>
      <c r="S311" s="24">
        <f>SUM(S315,S320,S324,S328,S332,S336,S340,S344,S348)</f>
        <v>170.33320000000001</v>
      </c>
      <c r="T311" s="24">
        <f>SUM(T315,T320,T324,T328,T332,T336,T340,T344,T348)</f>
        <v>124.48609992499999</v>
      </c>
      <c r="U311" s="24">
        <f>SUM(U315,U320,U324,U328,U332,U336,U340,U344,U348)</f>
        <v>45.847100075</v>
      </c>
      <c r="V311" s="24">
        <f t="shared" si="1932"/>
        <v>7.3699999999999992</v>
      </c>
      <c r="W311" s="24"/>
      <c r="X311" s="24">
        <f>SUM(X315,X320,X324,X328,X332,X336,X340,X344,X348)</f>
        <v>129.71199999999999</v>
      </c>
      <c r="Y311" s="24">
        <f>SUM(Y315,Y320,Y324,Y328,Y332,Y336,Y340,Y344,Y348)</f>
        <v>96.653022399999998</v>
      </c>
      <c r="Z311" s="24">
        <f>SUM(Z315,Z320,Z324,Z328,Z332,Z336,Z340,Z344,Z348)</f>
        <v>33.058977600000006</v>
      </c>
      <c r="AA311" s="24">
        <f t="shared" si="1933"/>
        <v>17.433999999999997</v>
      </c>
      <c r="AB311" s="24">
        <f>SUM(AB315,AB320,AB324,AB328,AB332,AB336,AB340,AB344,AB348)</f>
        <v>300.04520000000002</v>
      </c>
      <c r="AC311" s="24">
        <f>SUM(AC315,AC320,AC324,AC328,AC332,AC336,AC340,AC344,AC348)</f>
        <v>221.13912232499996</v>
      </c>
      <c r="AD311" s="24">
        <f>SUM(AD315,AD320,AD324,AD328,AD332,AD336,AD340,AD344,AD348)</f>
        <v>78.906077675000006</v>
      </c>
      <c r="AE311" s="24">
        <f t="shared" si="1934"/>
        <v>10.063999999999998</v>
      </c>
      <c r="AF311" s="24"/>
      <c r="AG311" s="24">
        <f>SUM(AG315,AG320,AG324,AG328,AG332,AG336,AG340,AG344,AG348)</f>
        <v>177.12639999999999</v>
      </c>
      <c r="AH311" s="24">
        <f>SUM(AH315,AH320,AH324,AH328,AH332,AH336,AH340,AH344,AH348)</f>
        <v>129.45083360000001</v>
      </c>
      <c r="AI311" s="24">
        <f>SUM(AI315,AI320,AI324,AI328,AI332,AI336,AI340,AI344,AI348)</f>
        <v>47.675566400000008</v>
      </c>
      <c r="AJ311" s="24">
        <f t="shared" si="1935"/>
        <v>7.3699999999999992</v>
      </c>
      <c r="AK311" s="24"/>
      <c r="AL311" s="24">
        <f>SUM(AL315,AL320,AL324,AL328,AL332,AL336,AL340,AL344,AL348)</f>
        <v>134.90785</v>
      </c>
      <c r="AM311" s="24">
        <f>SUM(AM315,AM320,AM324,AM328,AM332,AM336,AM340,AM344,AM348)</f>
        <v>100.524634945</v>
      </c>
      <c r="AN311" s="24">
        <f>SUM(AN315,AN320,AN324,AN328,AN332,AN336,AN340,AN344,AN348)</f>
        <v>34.383215054999994</v>
      </c>
      <c r="AO311" s="24">
        <f t="shared" si="1936"/>
        <v>17.433999999999997</v>
      </c>
      <c r="AP311" s="24">
        <f>SUM(AP315,AP320,AP324,AP328,AP332,AP336,AP340,AP344,AP348)</f>
        <v>312.03425000000004</v>
      </c>
      <c r="AQ311" s="24">
        <f>SUM(AQ315,AQ320,AQ324,AQ328,AQ332,AQ336,AQ340,AQ344,AQ348)</f>
        <v>229.97546854500001</v>
      </c>
      <c r="AR311" s="24">
        <f>SUM(AR315,AR320,AR324,AR328,AR332,AR336,AR340,AR344,AR348)</f>
        <v>82.058781455000002</v>
      </c>
    </row>
    <row r="312" spans="1:44" s="15" customFormat="1" ht="31.5" hidden="1" x14ac:dyDescent="0.25">
      <c r="A312" s="22" t="s">
        <v>125</v>
      </c>
      <c r="B312" s="29" t="s">
        <v>178</v>
      </c>
      <c r="C312" s="8"/>
      <c r="D312" s="8"/>
      <c r="E312" s="8">
        <f>E313+E314+E315</f>
        <v>18.41385</v>
      </c>
      <c r="F312" s="8">
        <f>F313+F314+F315</f>
        <v>16.572465000000001</v>
      </c>
      <c r="G312" s="8">
        <f>G313+G314+G315</f>
        <v>1.841385</v>
      </c>
      <c r="H312" s="8"/>
      <c r="I312" s="8"/>
      <c r="J312" s="8">
        <f>J313+J314+J315</f>
        <v>11.956750000000001</v>
      </c>
      <c r="K312" s="8">
        <f>K313+K314+K315</f>
        <v>10.761075000000002</v>
      </c>
      <c r="L312" s="8">
        <f>L313+L314+L315</f>
        <v>1.195675</v>
      </c>
      <c r="M312" s="8"/>
      <c r="N312" s="8">
        <f>N313+N314+N315</f>
        <v>30.370600000000003</v>
      </c>
      <c r="O312" s="8">
        <f>O313+O314+O315</f>
        <v>27.333540000000003</v>
      </c>
      <c r="P312" s="8">
        <f>P313+P314+P315</f>
        <v>3.0370600000000003</v>
      </c>
      <c r="Q312" s="8"/>
      <c r="R312" s="8"/>
      <c r="S312" s="8">
        <f>S313+S314+S315</f>
        <v>19.31475</v>
      </c>
      <c r="T312" s="8">
        <f>T313+T314+T315</f>
        <v>17.383275000000001</v>
      </c>
      <c r="U312" s="8">
        <f>U313+U314+U315</f>
        <v>1.9314750000000005</v>
      </c>
      <c r="V312" s="8"/>
      <c r="W312" s="8"/>
      <c r="X312" s="8">
        <f>X313+X314+X315</f>
        <v>12.4345</v>
      </c>
      <c r="Y312" s="8">
        <f>Y313+Y314+Y315</f>
        <v>11.191050000000001</v>
      </c>
      <c r="Z312" s="8">
        <f>Z313+Z314+Z315</f>
        <v>1.2434500000000002</v>
      </c>
      <c r="AA312" s="8"/>
      <c r="AB312" s="8">
        <f>AB313+AB314+AB315</f>
        <v>31.74925</v>
      </c>
      <c r="AC312" s="8">
        <f>AC313+AC314+AC315</f>
        <v>28.574325000000002</v>
      </c>
      <c r="AD312" s="8">
        <f>AD313+AD314+AD315</f>
        <v>3.1749250000000004</v>
      </c>
      <c r="AE312" s="8"/>
      <c r="AF312" s="8"/>
      <c r="AG312" s="8">
        <f>AG313+AG314+AG315</f>
        <v>20.086500000000001</v>
      </c>
      <c r="AH312" s="8">
        <f>AH313+AH314+AH315</f>
        <v>18.077849999999998</v>
      </c>
      <c r="AI312" s="8">
        <f>AI313+AI314+AI315</f>
        <v>2.0086500000000003</v>
      </c>
      <c r="AJ312" s="8"/>
      <c r="AK312" s="8"/>
      <c r="AL312" s="8">
        <f>AL313+AL314+AL315</f>
        <v>12.931750000000001</v>
      </c>
      <c r="AM312" s="8">
        <f>AM313+AM314+AM315</f>
        <v>11.638575000000001</v>
      </c>
      <c r="AN312" s="8">
        <f>AN313+AN314+AN315</f>
        <v>1.2931750000000002</v>
      </c>
      <c r="AO312" s="8"/>
      <c r="AP312" s="8">
        <f>AP313+AP314+AP315</f>
        <v>33.018250000000002</v>
      </c>
      <c r="AQ312" s="8">
        <f>AQ313+AQ314+AQ315</f>
        <v>29.716425000000001</v>
      </c>
      <c r="AR312" s="8">
        <f>AR313+AR314+AR315</f>
        <v>3.3018250000000005</v>
      </c>
    </row>
    <row r="313" spans="1:44" hidden="1" x14ac:dyDescent="0.25">
      <c r="A313" s="17"/>
      <c r="B313" s="3" t="s">
        <v>23</v>
      </c>
      <c r="C313" s="24">
        <v>0.21</v>
      </c>
      <c r="D313" s="24">
        <v>39.28</v>
      </c>
      <c r="E313" s="24">
        <f>C313*D313</f>
        <v>8.2487999999999992</v>
      </c>
      <c r="F313" s="24">
        <f>E313-G313</f>
        <v>7.423919999999999</v>
      </c>
      <c r="G313" s="24">
        <f>E313*10%</f>
        <v>0.82487999999999995</v>
      </c>
      <c r="H313" s="24">
        <v>0.13</v>
      </c>
      <c r="I313" s="24">
        <v>41.2</v>
      </c>
      <c r="J313" s="24">
        <f>H313*I313</f>
        <v>5.3560000000000008</v>
      </c>
      <c r="K313" s="24">
        <f>J313-L313</f>
        <v>4.8204000000000011</v>
      </c>
      <c r="L313" s="24">
        <f>J313*10%</f>
        <v>0.53560000000000008</v>
      </c>
      <c r="M313" s="24">
        <f t="shared" ref="M313:M315" si="1942">C313+H313</f>
        <v>0.33999999999999997</v>
      </c>
      <c r="N313" s="24">
        <f t="shared" ref="N313:P315" si="1943">E313+J313</f>
        <v>13.604800000000001</v>
      </c>
      <c r="O313" s="24">
        <f t="shared" si="1943"/>
        <v>12.24432</v>
      </c>
      <c r="P313" s="24">
        <f t="shared" si="1943"/>
        <v>1.3604799999999999</v>
      </c>
      <c r="Q313" s="24">
        <f t="shared" ref="Q313:Q315" si="1944">C313</f>
        <v>0.21</v>
      </c>
      <c r="R313" s="24">
        <v>41.2</v>
      </c>
      <c r="S313" s="24">
        <f>Q313*R313</f>
        <v>8.652000000000001</v>
      </c>
      <c r="T313" s="24">
        <f>S313-U313</f>
        <v>7.7868000000000013</v>
      </c>
      <c r="U313" s="24">
        <f>S313*10%</f>
        <v>0.86520000000000019</v>
      </c>
      <c r="V313" s="24">
        <f t="shared" ref="V313:V315" si="1945">H313</f>
        <v>0.13</v>
      </c>
      <c r="W313" s="24">
        <v>42.85</v>
      </c>
      <c r="X313" s="24">
        <f>V313*W313</f>
        <v>5.5705</v>
      </c>
      <c r="Y313" s="24">
        <f>X313-Z313</f>
        <v>5.0134499999999997</v>
      </c>
      <c r="Z313" s="24">
        <f>X313*10%</f>
        <v>0.55705000000000005</v>
      </c>
      <c r="AA313" s="24">
        <f t="shared" ref="AA313:AA315" si="1946">Q313+V313</f>
        <v>0.33999999999999997</v>
      </c>
      <c r="AB313" s="24">
        <f t="shared" ref="AB313:AD315" si="1947">S313+X313</f>
        <v>14.2225</v>
      </c>
      <c r="AC313" s="24">
        <f t="shared" si="1947"/>
        <v>12.800250000000002</v>
      </c>
      <c r="AD313" s="24">
        <f t="shared" si="1947"/>
        <v>1.4222500000000002</v>
      </c>
      <c r="AE313" s="24">
        <f t="shared" ref="AE313:AE315" si="1948">C313</f>
        <v>0.21</v>
      </c>
      <c r="AF313" s="24">
        <v>42.85</v>
      </c>
      <c r="AG313" s="24">
        <f>AE313*AF313</f>
        <v>8.9984999999999999</v>
      </c>
      <c r="AH313" s="24">
        <f>AG313-AI313</f>
        <v>8.0986499999999992</v>
      </c>
      <c r="AI313" s="24">
        <f>AG313*10%</f>
        <v>0.89985000000000004</v>
      </c>
      <c r="AJ313" s="24">
        <f t="shared" ref="AJ313:AJ315" si="1949">H313</f>
        <v>0.13</v>
      </c>
      <c r="AK313" s="24">
        <v>44.56</v>
      </c>
      <c r="AL313" s="24">
        <f>AJ313*AK313</f>
        <v>5.7928000000000006</v>
      </c>
      <c r="AM313" s="24">
        <f>AL313-AN313</f>
        <v>5.2135200000000008</v>
      </c>
      <c r="AN313" s="24">
        <f>AL313*10%</f>
        <v>0.57928000000000013</v>
      </c>
      <c r="AO313" s="24">
        <f t="shared" ref="AO313:AO315" si="1950">AE313+AJ313</f>
        <v>0.33999999999999997</v>
      </c>
      <c r="AP313" s="24">
        <f t="shared" ref="AP313:AP315" si="1951">AG313+AL313</f>
        <v>14.7913</v>
      </c>
      <c r="AQ313" s="24">
        <f t="shared" ref="AQ313:AQ315" si="1952">AH313+AM313</f>
        <v>13.31217</v>
      </c>
      <c r="AR313" s="24">
        <f t="shared" ref="AR313:AR315" si="1953">AI313+AN313</f>
        <v>1.4791300000000001</v>
      </c>
    </row>
    <row r="314" spans="1:44" hidden="1" x14ac:dyDescent="0.25">
      <c r="A314" s="17"/>
      <c r="B314" s="3" t="s">
        <v>25</v>
      </c>
      <c r="C314" s="24">
        <v>0.21</v>
      </c>
      <c r="D314" s="24">
        <v>32.270000000000003</v>
      </c>
      <c r="E314" s="24">
        <f>C314*D314</f>
        <v>6.7767000000000008</v>
      </c>
      <c r="F314" s="24">
        <f>E314-G314</f>
        <v>6.0990300000000008</v>
      </c>
      <c r="G314" s="24">
        <f>E314*10%</f>
        <v>0.67767000000000011</v>
      </c>
      <c r="H314" s="24">
        <v>0.13</v>
      </c>
      <c r="I314" s="24">
        <v>33.85</v>
      </c>
      <c r="J314" s="24">
        <f>H314*I314</f>
        <v>4.4005000000000001</v>
      </c>
      <c r="K314" s="24">
        <f>J314-L314</f>
        <v>3.9604499999999998</v>
      </c>
      <c r="L314" s="24">
        <f>J314*10%</f>
        <v>0.44005000000000005</v>
      </c>
      <c r="M314" s="24">
        <f t="shared" si="1942"/>
        <v>0.33999999999999997</v>
      </c>
      <c r="N314" s="24">
        <f t="shared" si="1943"/>
        <v>11.177200000000001</v>
      </c>
      <c r="O314" s="24">
        <f t="shared" si="1943"/>
        <v>10.059480000000001</v>
      </c>
      <c r="P314" s="24">
        <f t="shared" si="1943"/>
        <v>1.1177200000000003</v>
      </c>
      <c r="Q314" s="24">
        <f t="shared" si="1944"/>
        <v>0.21</v>
      </c>
      <c r="R314" s="24">
        <v>33.85</v>
      </c>
      <c r="S314" s="24">
        <f>Q314*R314</f>
        <v>7.1085000000000003</v>
      </c>
      <c r="T314" s="24">
        <f>S314-U314</f>
        <v>6.3976500000000005</v>
      </c>
      <c r="U314" s="24">
        <f>S314*10%</f>
        <v>0.71085000000000009</v>
      </c>
      <c r="V314" s="24">
        <f t="shared" si="1945"/>
        <v>0.13</v>
      </c>
      <c r="W314" s="24">
        <v>35.200000000000003</v>
      </c>
      <c r="X314" s="24">
        <f>V314*W314</f>
        <v>4.5760000000000005</v>
      </c>
      <c r="Y314" s="24">
        <f>X314-Z314</f>
        <v>4.1184000000000003</v>
      </c>
      <c r="Z314" s="24">
        <f>X314*10%</f>
        <v>0.45760000000000006</v>
      </c>
      <c r="AA314" s="24">
        <f t="shared" si="1946"/>
        <v>0.33999999999999997</v>
      </c>
      <c r="AB314" s="24">
        <f t="shared" si="1947"/>
        <v>11.6845</v>
      </c>
      <c r="AC314" s="24">
        <f t="shared" si="1947"/>
        <v>10.51605</v>
      </c>
      <c r="AD314" s="24">
        <f t="shared" si="1947"/>
        <v>1.1684500000000002</v>
      </c>
      <c r="AE314" s="24">
        <f t="shared" si="1948"/>
        <v>0.21</v>
      </c>
      <c r="AF314" s="24">
        <v>35.200000000000003</v>
      </c>
      <c r="AG314" s="24">
        <f>AE314*AF314</f>
        <v>7.3920000000000003</v>
      </c>
      <c r="AH314" s="24">
        <f>AG314-AI314</f>
        <v>6.6528</v>
      </c>
      <c r="AI314" s="24">
        <f>AG314*10%</f>
        <v>0.73920000000000008</v>
      </c>
      <c r="AJ314" s="24">
        <f t="shared" si="1949"/>
        <v>0.13</v>
      </c>
      <c r="AK314" s="24">
        <v>36.61</v>
      </c>
      <c r="AL314" s="24">
        <f>AJ314*AK314</f>
        <v>4.7593000000000005</v>
      </c>
      <c r="AM314" s="24">
        <f>AL314-AN314</f>
        <v>4.2833700000000006</v>
      </c>
      <c r="AN314" s="24">
        <f>AL314*10%</f>
        <v>0.47593000000000008</v>
      </c>
      <c r="AO314" s="24">
        <f t="shared" si="1950"/>
        <v>0.33999999999999997</v>
      </c>
      <c r="AP314" s="24">
        <f t="shared" si="1951"/>
        <v>12.151300000000001</v>
      </c>
      <c r="AQ314" s="24">
        <f t="shared" si="1952"/>
        <v>10.936170000000001</v>
      </c>
      <c r="AR314" s="24">
        <f t="shared" si="1953"/>
        <v>1.2151300000000003</v>
      </c>
    </row>
    <row r="315" spans="1:44" ht="31.5" hidden="1" x14ac:dyDescent="0.25">
      <c r="A315" s="17"/>
      <c r="B315" s="3" t="s">
        <v>156</v>
      </c>
      <c r="C315" s="24">
        <v>0.21</v>
      </c>
      <c r="D315" s="24">
        <v>32.270000000000003</v>
      </c>
      <c r="E315" s="24">
        <f>C315*D315*0.5</f>
        <v>3.3883500000000004</v>
      </c>
      <c r="F315" s="24">
        <f>E315-G315</f>
        <v>3.0495150000000004</v>
      </c>
      <c r="G315" s="24">
        <f>E315*10%</f>
        <v>0.33883500000000005</v>
      </c>
      <c r="H315" s="24">
        <v>0.13</v>
      </c>
      <c r="I315" s="24">
        <v>33.85</v>
      </c>
      <c r="J315" s="24">
        <f>H315*I315*0.5</f>
        <v>2.20025</v>
      </c>
      <c r="K315" s="24">
        <f>J315-L315</f>
        <v>1.9802249999999999</v>
      </c>
      <c r="L315" s="24">
        <f>J315*10%</f>
        <v>0.22002500000000003</v>
      </c>
      <c r="M315" s="24">
        <f t="shared" si="1942"/>
        <v>0.33999999999999997</v>
      </c>
      <c r="N315" s="24">
        <f t="shared" si="1943"/>
        <v>5.5886000000000005</v>
      </c>
      <c r="O315" s="24">
        <f t="shared" si="1943"/>
        <v>5.0297400000000003</v>
      </c>
      <c r="P315" s="24">
        <f t="shared" si="1943"/>
        <v>0.55886000000000013</v>
      </c>
      <c r="Q315" s="24">
        <f t="shared" si="1944"/>
        <v>0.21</v>
      </c>
      <c r="R315" s="24">
        <v>33.85</v>
      </c>
      <c r="S315" s="24">
        <f>Q315*R315*0.5</f>
        <v>3.5542500000000001</v>
      </c>
      <c r="T315" s="24">
        <f>S315-U315</f>
        <v>3.1988250000000003</v>
      </c>
      <c r="U315" s="24">
        <f>S315*10%</f>
        <v>0.35542500000000005</v>
      </c>
      <c r="V315" s="24">
        <f t="shared" si="1945"/>
        <v>0.13</v>
      </c>
      <c r="W315" s="24">
        <v>35.200000000000003</v>
      </c>
      <c r="X315" s="24">
        <f>V315*W315*0.5</f>
        <v>2.2880000000000003</v>
      </c>
      <c r="Y315" s="24">
        <f>X315-Z315</f>
        <v>2.0592000000000001</v>
      </c>
      <c r="Z315" s="24">
        <f>X315*10%</f>
        <v>0.22880000000000003</v>
      </c>
      <c r="AA315" s="24">
        <f t="shared" si="1946"/>
        <v>0.33999999999999997</v>
      </c>
      <c r="AB315" s="24">
        <f t="shared" si="1947"/>
        <v>5.8422499999999999</v>
      </c>
      <c r="AC315" s="24">
        <f t="shared" si="1947"/>
        <v>5.2580249999999999</v>
      </c>
      <c r="AD315" s="24">
        <f t="shared" si="1947"/>
        <v>0.58422500000000011</v>
      </c>
      <c r="AE315" s="24">
        <f t="shared" si="1948"/>
        <v>0.21</v>
      </c>
      <c r="AF315" s="24">
        <v>35.200000000000003</v>
      </c>
      <c r="AG315" s="24">
        <f>AE315*AF315*0.5</f>
        <v>3.6960000000000002</v>
      </c>
      <c r="AH315" s="24">
        <f>AG315-AI315</f>
        <v>3.3264</v>
      </c>
      <c r="AI315" s="24">
        <f>AG315*10%</f>
        <v>0.36960000000000004</v>
      </c>
      <c r="AJ315" s="24">
        <f t="shared" si="1949"/>
        <v>0.13</v>
      </c>
      <c r="AK315" s="24">
        <v>36.61</v>
      </c>
      <c r="AL315" s="24">
        <f>AJ315*AK315*0.5</f>
        <v>2.3796500000000003</v>
      </c>
      <c r="AM315" s="24">
        <f>AL315-AN315</f>
        <v>2.1416850000000003</v>
      </c>
      <c r="AN315" s="24">
        <f>AL315*10%</f>
        <v>0.23796500000000004</v>
      </c>
      <c r="AO315" s="24">
        <f t="shared" si="1950"/>
        <v>0.33999999999999997</v>
      </c>
      <c r="AP315" s="24">
        <f t="shared" si="1951"/>
        <v>6.0756500000000004</v>
      </c>
      <c r="AQ315" s="24">
        <f t="shared" si="1952"/>
        <v>5.4680850000000003</v>
      </c>
      <c r="AR315" s="24">
        <f t="shared" si="1953"/>
        <v>0.60756500000000013</v>
      </c>
    </row>
    <row r="316" spans="1:44" s="15" customFormat="1" ht="31.5" hidden="1" x14ac:dyDescent="0.25">
      <c r="A316" s="22" t="s">
        <v>126</v>
      </c>
      <c r="B316" s="29" t="s">
        <v>175</v>
      </c>
      <c r="C316" s="8"/>
      <c r="D316" s="8"/>
      <c r="E316" s="8">
        <f>E317+E318+E319+E320</f>
        <v>689.47005000000013</v>
      </c>
      <c r="F316" s="8">
        <f>F317+F318+F319+F320</f>
        <v>413.68203</v>
      </c>
      <c r="G316" s="8">
        <f>G317+G318+G319+G320</f>
        <v>275.78802000000002</v>
      </c>
      <c r="H316" s="8"/>
      <c r="I316" s="8"/>
      <c r="J316" s="8">
        <f>J317+J318+J319+J320</f>
        <v>451.99439999999998</v>
      </c>
      <c r="K316" s="8">
        <f>K317+K318+K319+K320</f>
        <v>271.19664</v>
      </c>
      <c r="L316" s="8">
        <f>L317+L318+L319+L320</f>
        <v>180.79776000000001</v>
      </c>
      <c r="M316" s="8"/>
      <c r="N316" s="8">
        <f>N317+N318+N319+N320</f>
        <v>1141.4644499999999</v>
      </c>
      <c r="O316" s="8">
        <f>O317+O318+O319+O320</f>
        <v>684.87867000000006</v>
      </c>
      <c r="P316" s="8">
        <f>P317+P318+P319+P320</f>
        <v>456.58578000000011</v>
      </c>
      <c r="Q316" s="8"/>
      <c r="R316" s="8"/>
      <c r="S316" s="8">
        <f>S317+S318+S319+S320</f>
        <v>723.22574999999995</v>
      </c>
      <c r="T316" s="8">
        <f>T317+T318+T319+T320</f>
        <v>433.93544999999995</v>
      </c>
      <c r="U316" s="8">
        <f>U317+U318+U319+U320</f>
        <v>289.2903</v>
      </c>
      <c r="V316" s="8"/>
      <c r="W316" s="8"/>
      <c r="X316" s="8">
        <f>X317+X318+X319+X320</f>
        <v>470.05650000000003</v>
      </c>
      <c r="Y316" s="8">
        <f>Y317+Y318+Y319+Y320</f>
        <v>282.03389999999996</v>
      </c>
      <c r="Z316" s="8">
        <f>Z317+Z318+Z319+Z320</f>
        <v>188.02260000000001</v>
      </c>
      <c r="AA316" s="8"/>
      <c r="AB316" s="8">
        <f>AB317+AB318+AB319+AB320</f>
        <v>1193.28225</v>
      </c>
      <c r="AC316" s="8">
        <f>AC317+AC318+AC319+AC320</f>
        <v>715.96935000000008</v>
      </c>
      <c r="AD316" s="8">
        <f>AD317+AD318+AD319+AD320</f>
        <v>477.31289999999996</v>
      </c>
      <c r="AE316" s="8"/>
      <c r="AF316" s="8"/>
      <c r="AG316" s="8">
        <f>AG317+AG318+AG319+AG320</f>
        <v>752.12699999999995</v>
      </c>
      <c r="AH316" s="8">
        <f>AH317+AH318+AH319+AH320</f>
        <v>451.27619999999996</v>
      </c>
      <c r="AI316" s="8">
        <f>AI317+AI318+AI319+AI320</f>
        <v>300.85080000000005</v>
      </c>
      <c r="AJ316" s="8"/>
      <c r="AK316" s="8"/>
      <c r="AL316" s="8">
        <f>AL317+AL318+AL319+AL320</f>
        <v>488.8571</v>
      </c>
      <c r="AM316" s="8">
        <f>AM317+AM318+AM319+AM320</f>
        <v>293.31425999999999</v>
      </c>
      <c r="AN316" s="8">
        <f>AN317+AN318+AN319+AN320</f>
        <v>195.54284000000001</v>
      </c>
      <c r="AO316" s="8"/>
      <c r="AP316" s="8">
        <f>AP317+AP318+AP319+AP320</f>
        <v>1240.9841000000001</v>
      </c>
      <c r="AQ316" s="8">
        <f>AQ317+AQ318+AQ319+AQ320</f>
        <v>744.59045999999989</v>
      </c>
      <c r="AR316" s="8">
        <f>AR317+AR318+AR319+AR320</f>
        <v>496.39364000000006</v>
      </c>
    </row>
    <row r="317" spans="1:44" hidden="1" x14ac:dyDescent="0.25">
      <c r="A317" s="17"/>
      <c r="B317" s="3" t="s">
        <v>28</v>
      </c>
      <c r="C317" s="24">
        <v>3.48</v>
      </c>
      <c r="D317" s="24">
        <v>39.28</v>
      </c>
      <c r="E317" s="24">
        <f>C317*D317</f>
        <v>136.6944</v>
      </c>
      <c r="F317" s="24">
        <f>E317-G317</f>
        <v>82.016639999999995</v>
      </c>
      <c r="G317" s="24">
        <f>E317*40%</f>
        <v>54.677760000000006</v>
      </c>
      <c r="H317" s="24">
        <v>2.5499999999999998</v>
      </c>
      <c r="I317" s="24">
        <v>41.2</v>
      </c>
      <c r="J317" s="24">
        <f>H317*I317</f>
        <v>105.06</v>
      </c>
      <c r="K317" s="24">
        <f>J317-L317</f>
        <v>63.036000000000001</v>
      </c>
      <c r="L317" s="24">
        <f>J317*40%</f>
        <v>42.024000000000001</v>
      </c>
      <c r="M317" s="24">
        <f t="shared" ref="M317:M320" si="1954">C317+H317</f>
        <v>6.0299999999999994</v>
      </c>
      <c r="N317" s="24">
        <f t="shared" ref="N317:P320" si="1955">E317+J317</f>
        <v>241.7544</v>
      </c>
      <c r="O317" s="24">
        <f t="shared" si="1955"/>
        <v>145.05264</v>
      </c>
      <c r="P317" s="24">
        <f t="shared" si="1955"/>
        <v>96.701760000000007</v>
      </c>
      <c r="Q317" s="24">
        <f t="shared" ref="Q317:Q320" si="1956">C317</f>
        <v>3.48</v>
      </c>
      <c r="R317" s="24">
        <v>41.2</v>
      </c>
      <c r="S317" s="24">
        <f>Q317*R317</f>
        <v>143.376</v>
      </c>
      <c r="T317" s="24">
        <f>S317-U317</f>
        <v>86.025599999999997</v>
      </c>
      <c r="U317" s="24">
        <f>S317*40%</f>
        <v>57.350400000000008</v>
      </c>
      <c r="V317" s="24">
        <f t="shared" ref="V317:V320" si="1957">H317</f>
        <v>2.5499999999999998</v>
      </c>
      <c r="W317" s="24">
        <v>42.85</v>
      </c>
      <c r="X317" s="24">
        <f>V317*W317</f>
        <v>109.2675</v>
      </c>
      <c r="Y317" s="24">
        <f>X317-Z317</f>
        <v>65.56049999999999</v>
      </c>
      <c r="Z317" s="24">
        <f>X317*40%</f>
        <v>43.707000000000001</v>
      </c>
      <c r="AA317" s="24">
        <f t="shared" ref="AA317:AA320" si="1958">Q317+V317</f>
        <v>6.0299999999999994</v>
      </c>
      <c r="AB317" s="24">
        <f t="shared" ref="AB317:AD320" si="1959">S317+X317</f>
        <v>252.64350000000002</v>
      </c>
      <c r="AC317" s="24">
        <f t="shared" si="1959"/>
        <v>151.58609999999999</v>
      </c>
      <c r="AD317" s="24">
        <f t="shared" si="1959"/>
        <v>101.0574</v>
      </c>
      <c r="AE317" s="24">
        <f t="shared" ref="AE317:AE320" si="1960">C317</f>
        <v>3.48</v>
      </c>
      <c r="AF317" s="24">
        <v>42.85</v>
      </c>
      <c r="AG317" s="24">
        <f>AE317*AF317</f>
        <v>149.11799999999999</v>
      </c>
      <c r="AH317" s="24">
        <f>AG317-AI317</f>
        <v>89.470799999999997</v>
      </c>
      <c r="AI317" s="24">
        <f>AG317*40%</f>
        <v>59.647199999999998</v>
      </c>
      <c r="AJ317" s="24">
        <f t="shared" ref="AJ317:AJ320" si="1961">H317</f>
        <v>2.5499999999999998</v>
      </c>
      <c r="AK317" s="24">
        <v>44.56</v>
      </c>
      <c r="AL317" s="24">
        <f>AJ317*AK317</f>
        <v>113.628</v>
      </c>
      <c r="AM317" s="24">
        <f>AL317-AN317</f>
        <v>68.1768</v>
      </c>
      <c r="AN317" s="24">
        <f>AL317*40%</f>
        <v>45.4512</v>
      </c>
      <c r="AO317" s="24">
        <f t="shared" ref="AO317:AO320" si="1962">AE317+AJ317</f>
        <v>6.0299999999999994</v>
      </c>
      <c r="AP317" s="24">
        <f t="shared" ref="AP317:AP320" si="1963">AG317+AL317</f>
        <v>262.74599999999998</v>
      </c>
      <c r="AQ317" s="24">
        <f t="shared" ref="AQ317:AQ320" si="1964">AH317+AM317</f>
        <v>157.64760000000001</v>
      </c>
      <c r="AR317" s="24">
        <f t="shared" ref="AR317:AR320" si="1965">AI317+AN317</f>
        <v>105.0984</v>
      </c>
    </row>
    <row r="318" spans="1:44" hidden="1" x14ac:dyDescent="0.25">
      <c r="A318" s="17"/>
      <c r="B318" s="3" t="s">
        <v>29</v>
      </c>
      <c r="C318" s="24">
        <v>1.65</v>
      </c>
      <c r="D318" s="24">
        <v>184.52</v>
      </c>
      <c r="E318" s="24">
        <f>C318*D318</f>
        <v>304.45800000000003</v>
      </c>
      <c r="F318" s="24">
        <f>E318-G318</f>
        <v>182.6748</v>
      </c>
      <c r="G318" s="24">
        <f>E318*40%</f>
        <v>121.78320000000002</v>
      </c>
      <c r="H318" s="24">
        <v>0.89</v>
      </c>
      <c r="I318" s="24">
        <v>193.56</v>
      </c>
      <c r="J318" s="24">
        <f>H318*I318</f>
        <v>172.26840000000001</v>
      </c>
      <c r="K318" s="24">
        <f>J318-L318</f>
        <v>103.36104</v>
      </c>
      <c r="L318" s="24">
        <f t="shared" ref="L318:L320" si="1966">J318*40%</f>
        <v>68.907360000000011</v>
      </c>
      <c r="M318" s="24">
        <f t="shared" si="1954"/>
        <v>2.54</v>
      </c>
      <c r="N318" s="24">
        <f t="shared" si="1955"/>
        <v>476.72640000000001</v>
      </c>
      <c r="O318" s="24">
        <f t="shared" si="1955"/>
        <v>286.03584000000001</v>
      </c>
      <c r="P318" s="24">
        <f t="shared" si="1955"/>
        <v>190.69056000000003</v>
      </c>
      <c r="Q318" s="24">
        <f t="shared" si="1956"/>
        <v>1.65</v>
      </c>
      <c r="R318" s="24">
        <v>193.56</v>
      </c>
      <c r="S318" s="24">
        <f>Q318*R318</f>
        <v>319.37399999999997</v>
      </c>
      <c r="T318" s="24">
        <f>S318-U318</f>
        <v>191.62439999999998</v>
      </c>
      <c r="U318" s="24">
        <f t="shared" ref="U318:U320" si="1967">S318*40%</f>
        <v>127.74959999999999</v>
      </c>
      <c r="V318" s="24">
        <f t="shared" si="1957"/>
        <v>0.89</v>
      </c>
      <c r="W318" s="24">
        <v>201.3</v>
      </c>
      <c r="X318" s="24">
        <f>V318*W318</f>
        <v>179.15700000000001</v>
      </c>
      <c r="Y318" s="24">
        <f>X318-Z318</f>
        <v>107.49420000000001</v>
      </c>
      <c r="Z318" s="24">
        <f t="shared" ref="Z318:Z320" si="1968">X318*40%</f>
        <v>71.662800000000004</v>
      </c>
      <c r="AA318" s="24">
        <f t="shared" si="1958"/>
        <v>2.54</v>
      </c>
      <c r="AB318" s="24">
        <f t="shared" si="1959"/>
        <v>498.53099999999995</v>
      </c>
      <c r="AC318" s="24">
        <f t="shared" si="1959"/>
        <v>299.11860000000001</v>
      </c>
      <c r="AD318" s="24">
        <f t="shared" si="1959"/>
        <v>199.41239999999999</v>
      </c>
      <c r="AE318" s="24">
        <f t="shared" si="1960"/>
        <v>1.65</v>
      </c>
      <c r="AF318" s="24">
        <v>201.3</v>
      </c>
      <c r="AG318" s="24">
        <f>AE318*AF318</f>
        <v>332.14499999999998</v>
      </c>
      <c r="AH318" s="24">
        <f>AG318-AI318</f>
        <v>199.28699999999998</v>
      </c>
      <c r="AI318" s="24">
        <f t="shared" ref="AI318:AI320" si="1969">AG318*40%</f>
        <v>132.858</v>
      </c>
      <c r="AJ318" s="24">
        <f t="shared" si="1961"/>
        <v>0.89</v>
      </c>
      <c r="AK318" s="24">
        <v>209.35</v>
      </c>
      <c r="AL318" s="24">
        <f>AJ318*AK318</f>
        <v>186.32149999999999</v>
      </c>
      <c r="AM318" s="24">
        <f>AL318-AN318</f>
        <v>111.79289999999999</v>
      </c>
      <c r="AN318" s="24">
        <f t="shared" ref="AN318:AN320" si="1970">AL318*40%</f>
        <v>74.528599999999997</v>
      </c>
      <c r="AO318" s="24">
        <f t="shared" si="1962"/>
        <v>2.54</v>
      </c>
      <c r="AP318" s="24">
        <f t="shared" si="1963"/>
        <v>518.4665</v>
      </c>
      <c r="AQ318" s="24">
        <f t="shared" si="1964"/>
        <v>311.07989999999995</v>
      </c>
      <c r="AR318" s="24">
        <f t="shared" si="1965"/>
        <v>207.38659999999999</v>
      </c>
    </row>
    <row r="319" spans="1:44" hidden="1" x14ac:dyDescent="0.25">
      <c r="A319" s="17"/>
      <c r="B319" s="3" t="s">
        <v>25</v>
      </c>
      <c r="C319" s="24">
        <v>5.13</v>
      </c>
      <c r="D319" s="24">
        <v>32.270000000000003</v>
      </c>
      <c r="E319" s="24">
        <f>C319*D319</f>
        <v>165.54510000000002</v>
      </c>
      <c r="F319" s="24">
        <f>E319-G319</f>
        <v>99.327060000000003</v>
      </c>
      <c r="G319" s="24">
        <f t="shared" ref="G319:G320" si="1971">E319*40%</f>
        <v>66.218040000000016</v>
      </c>
      <c r="H319" s="24">
        <v>3.44</v>
      </c>
      <c r="I319" s="24">
        <v>33.85</v>
      </c>
      <c r="J319" s="24">
        <f>H319*I319</f>
        <v>116.444</v>
      </c>
      <c r="K319" s="24">
        <f>J319-L319</f>
        <v>69.866399999999999</v>
      </c>
      <c r="L319" s="24">
        <f t="shared" si="1966"/>
        <v>46.577600000000004</v>
      </c>
      <c r="M319" s="24">
        <f t="shared" si="1954"/>
        <v>8.57</v>
      </c>
      <c r="N319" s="24">
        <f t="shared" si="1955"/>
        <v>281.98910000000001</v>
      </c>
      <c r="O319" s="24">
        <f t="shared" si="1955"/>
        <v>169.19346000000002</v>
      </c>
      <c r="P319" s="24">
        <f t="shared" si="1955"/>
        <v>112.79564000000002</v>
      </c>
      <c r="Q319" s="24">
        <f t="shared" si="1956"/>
        <v>5.13</v>
      </c>
      <c r="R319" s="24">
        <v>33.85</v>
      </c>
      <c r="S319" s="24">
        <f>Q319*R319</f>
        <v>173.65049999999999</v>
      </c>
      <c r="T319" s="24">
        <f>S319-U319</f>
        <v>104.19029999999999</v>
      </c>
      <c r="U319" s="24">
        <f t="shared" si="1967"/>
        <v>69.4602</v>
      </c>
      <c r="V319" s="24">
        <f t="shared" si="1957"/>
        <v>3.44</v>
      </c>
      <c r="W319" s="24">
        <v>35.200000000000003</v>
      </c>
      <c r="X319" s="24">
        <f>V319*W319</f>
        <v>121.08800000000001</v>
      </c>
      <c r="Y319" s="24">
        <f>X319-Z319</f>
        <v>72.652799999999999</v>
      </c>
      <c r="Z319" s="24">
        <f t="shared" si="1968"/>
        <v>48.435200000000009</v>
      </c>
      <c r="AA319" s="24">
        <f t="shared" si="1958"/>
        <v>8.57</v>
      </c>
      <c r="AB319" s="24">
        <f t="shared" si="1959"/>
        <v>294.73849999999999</v>
      </c>
      <c r="AC319" s="24">
        <f t="shared" si="1959"/>
        <v>176.84309999999999</v>
      </c>
      <c r="AD319" s="24">
        <f t="shared" si="1959"/>
        <v>117.89540000000001</v>
      </c>
      <c r="AE319" s="24">
        <f t="shared" si="1960"/>
        <v>5.13</v>
      </c>
      <c r="AF319" s="24">
        <v>35.200000000000003</v>
      </c>
      <c r="AG319" s="24">
        <f>AE319*AF319</f>
        <v>180.57600000000002</v>
      </c>
      <c r="AH319" s="24">
        <f>AG319-AI319</f>
        <v>108.3456</v>
      </c>
      <c r="AI319" s="24">
        <f t="shared" si="1969"/>
        <v>72.230400000000017</v>
      </c>
      <c r="AJ319" s="24">
        <f t="shared" si="1961"/>
        <v>3.44</v>
      </c>
      <c r="AK319" s="24">
        <v>36.61</v>
      </c>
      <c r="AL319" s="24">
        <f>AJ319*AK319</f>
        <v>125.9384</v>
      </c>
      <c r="AM319" s="24">
        <f>AL319-AN319</f>
        <v>75.563040000000001</v>
      </c>
      <c r="AN319" s="24">
        <f t="shared" si="1970"/>
        <v>50.375360000000001</v>
      </c>
      <c r="AO319" s="24">
        <f t="shared" si="1962"/>
        <v>8.57</v>
      </c>
      <c r="AP319" s="24">
        <f t="shared" si="1963"/>
        <v>306.51440000000002</v>
      </c>
      <c r="AQ319" s="24">
        <f t="shared" si="1964"/>
        <v>183.90863999999999</v>
      </c>
      <c r="AR319" s="24">
        <f t="shared" si="1965"/>
        <v>122.60576000000002</v>
      </c>
    </row>
    <row r="320" spans="1:44" ht="31.5" hidden="1" x14ac:dyDescent="0.25">
      <c r="A320" s="17"/>
      <c r="B320" s="3" t="s">
        <v>156</v>
      </c>
      <c r="C320" s="24">
        <v>5.13</v>
      </c>
      <c r="D320" s="24">
        <v>32.270000000000003</v>
      </c>
      <c r="E320" s="24">
        <f>C320*D320*0.5</f>
        <v>82.77255000000001</v>
      </c>
      <c r="F320" s="24">
        <f>E320-G320</f>
        <v>49.663530000000002</v>
      </c>
      <c r="G320" s="24">
        <f t="shared" si="1971"/>
        <v>33.109020000000008</v>
      </c>
      <c r="H320" s="24">
        <v>3.44</v>
      </c>
      <c r="I320" s="24">
        <v>33.85</v>
      </c>
      <c r="J320" s="24">
        <f>H320*I320*0.5</f>
        <v>58.222000000000001</v>
      </c>
      <c r="K320" s="24">
        <f>J320-L320</f>
        <v>34.933199999999999</v>
      </c>
      <c r="L320" s="24">
        <f t="shared" si="1966"/>
        <v>23.288800000000002</v>
      </c>
      <c r="M320" s="24">
        <f t="shared" si="1954"/>
        <v>8.57</v>
      </c>
      <c r="N320" s="24">
        <f t="shared" si="1955"/>
        <v>140.99455</v>
      </c>
      <c r="O320" s="24">
        <f t="shared" si="1955"/>
        <v>84.596730000000008</v>
      </c>
      <c r="P320" s="24">
        <f t="shared" si="1955"/>
        <v>56.39782000000001</v>
      </c>
      <c r="Q320" s="24">
        <f t="shared" si="1956"/>
        <v>5.13</v>
      </c>
      <c r="R320" s="24">
        <v>33.85</v>
      </c>
      <c r="S320" s="24">
        <f>Q320*R320*0.5</f>
        <v>86.825249999999997</v>
      </c>
      <c r="T320" s="24">
        <f>S320-U320</f>
        <v>52.095149999999997</v>
      </c>
      <c r="U320" s="24">
        <f t="shared" si="1967"/>
        <v>34.7301</v>
      </c>
      <c r="V320" s="24">
        <f t="shared" si="1957"/>
        <v>3.44</v>
      </c>
      <c r="W320" s="24">
        <v>35.200000000000003</v>
      </c>
      <c r="X320" s="24">
        <f>V320*W320*0.5</f>
        <v>60.544000000000004</v>
      </c>
      <c r="Y320" s="24">
        <f>X320-Z320</f>
        <v>36.3264</v>
      </c>
      <c r="Z320" s="24">
        <f t="shared" si="1968"/>
        <v>24.217600000000004</v>
      </c>
      <c r="AA320" s="24">
        <f t="shared" si="1958"/>
        <v>8.57</v>
      </c>
      <c r="AB320" s="24">
        <f t="shared" si="1959"/>
        <v>147.36924999999999</v>
      </c>
      <c r="AC320" s="24">
        <f t="shared" si="1959"/>
        <v>88.421549999999996</v>
      </c>
      <c r="AD320" s="24">
        <f t="shared" si="1959"/>
        <v>58.947700000000005</v>
      </c>
      <c r="AE320" s="24">
        <f t="shared" si="1960"/>
        <v>5.13</v>
      </c>
      <c r="AF320" s="24">
        <v>35.200000000000003</v>
      </c>
      <c r="AG320" s="24">
        <f>AE320*AF320*0.5</f>
        <v>90.288000000000011</v>
      </c>
      <c r="AH320" s="24">
        <f>AG320-AI320</f>
        <v>54.172800000000002</v>
      </c>
      <c r="AI320" s="24">
        <f t="shared" si="1969"/>
        <v>36.115200000000009</v>
      </c>
      <c r="AJ320" s="24">
        <f t="shared" si="1961"/>
        <v>3.44</v>
      </c>
      <c r="AK320" s="24">
        <v>36.61</v>
      </c>
      <c r="AL320" s="24">
        <f>AJ320*AK320*0.5</f>
        <v>62.969200000000001</v>
      </c>
      <c r="AM320" s="24">
        <f>AL320-AN320</f>
        <v>37.78152</v>
      </c>
      <c r="AN320" s="24">
        <f t="shared" si="1970"/>
        <v>25.18768</v>
      </c>
      <c r="AO320" s="24">
        <f t="shared" si="1962"/>
        <v>8.57</v>
      </c>
      <c r="AP320" s="24">
        <f t="shared" si="1963"/>
        <v>153.25720000000001</v>
      </c>
      <c r="AQ320" s="24">
        <f t="shared" si="1964"/>
        <v>91.954319999999996</v>
      </c>
      <c r="AR320" s="24">
        <f t="shared" si="1965"/>
        <v>61.302880000000009</v>
      </c>
    </row>
    <row r="321" spans="1:44" s="15" customFormat="1" ht="31.5" hidden="1" x14ac:dyDescent="0.25">
      <c r="A321" s="22" t="s">
        <v>127</v>
      </c>
      <c r="B321" s="29" t="s">
        <v>176</v>
      </c>
      <c r="C321" s="8"/>
      <c r="D321" s="8"/>
      <c r="E321" s="8">
        <f>E322+E323+E324</f>
        <v>266.56240000000003</v>
      </c>
      <c r="F321" s="8">
        <f>F322+F323+F324</f>
        <v>239.90616000000003</v>
      </c>
      <c r="G321" s="8">
        <f>G322+G323+G324</f>
        <v>26.656240000000004</v>
      </c>
      <c r="H321" s="8"/>
      <c r="I321" s="8"/>
      <c r="J321" s="8">
        <f>J322+J323+J324</f>
        <v>188.54874999999998</v>
      </c>
      <c r="K321" s="8">
        <f>K322+K323+K324</f>
        <v>169.69387499999999</v>
      </c>
      <c r="L321" s="8">
        <f>L322+L323+L324</f>
        <v>18.854875</v>
      </c>
      <c r="M321" s="8"/>
      <c r="N321" s="8">
        <f>N322+N323+N324</f>
        <v>455.11115000000001</v>
      </c>
      <c r="O321" s="8">
        <f>O322+O323+O324</f>
        <v>409.60003499999999</v>
      </c>
      <c r="P321" s="8">
        <f>P322+P323+P324</f>
        <v>45.511115000000004</v>
      </c>
      <c r="Q321" s="8"/>
      <c r="R321" s="8"/>
      <c r="S321" s="8">
        <f>S322+S323+S324</f>
        <v>279.60400000000004</v>
      </c>
      <c r="T321" s="8">
        <f>T322+T323+T324</f>
        <v>251.64360000000002</v>
      </c>
      <c r="U321" s="8">
        <f>U322+U323+U324</f>
        <v>27.960400000000007</v>
      </c>
      <c r="V321" s="8"/>
      <c r="W321" s="8"/>
      <c r="X321" s="8">
        <f>X322+X323+X324</f>
        <v>196.08249999999998</v>
      </c>
      <c r="Y321" s="8">
        <f>Y322+Y323+Y324</f>
        <v>176.47425000000001</v>
      </c>
      <c r="Z321" s="8">
        <f>Z322+Z323+Z324</f>
        <v>19.608250000000002</v>
      </c>
      <c r="AA321" s="8"/>
      <c r="AB321" s="8">
        <f>AB322+AB323+AB324</f>
        <v>475.68650000000002</v>
      </c>
      <c r="AC321" s="8">
        <f>AC322+AC323+AC324</f>
        <v>428.11785000000003</v>
      </c>
      <c r="AD321" s="8">
        <f>AD322+AD323+AD324</f>
        <v>47.568649999999998</v>
      </c>
      <c r="AE321" s="8"/>
      <c r="AF321" s="8"/>
      <c r="AG321" s="8">
        <f>AG322+AG323+AG324</f>
        <v>290.77600000000001</v>
      </c>
      <c r="AH321" s="8">
        <f>AH322+AH323+AH324</f>
        <v>261.69839999999999</v>
      </c>
      <c r="AI321" s="8">
        <f>AI322+AI323+AI324</f>
        <v>29.077600000000004</v>
      </c>
      <c r="AJ321" s="8"/>
      <c r="AK321" s="8"/>
      <c r="AL321" s="8">
        <f>AL322+AL323+AL324</f>
        <v>203.92374999999998</v>
      </c>
      <c r="AM321" s="8">
        <f>AM322+AM323+AM324</f>
        <v>183.53137499999997</v>
      </c>
      <c r="AN321" s="8">
        <f>AN322+AN323+AN324</f>
        <v>20.392374999999998</v>
      </c>
      <c r="AO321" s="8"/>
      <c r="AP321" s="8">
        <f>AP322+AP323+AP324</f>
        <v>494.69974999999999</v>
      </c>
      <c r="AQ321" s="8">
        <f>AQ322+AQ323+AQ324</f>
        <v>445.22977500000002</v>
      </c>
      <c r="AR321" s="8">
        <f>AR322+AR323+AR324</f>
        <v>49.469974999999998</v>
      </c>
    </row>
    <row r="322" spans="1:44" hidden="1" x14ac:dyDescent="0.25">
      <c r="A322" s="17"/>
      <c r="B322" s="3" t="s">
        <v>23</v>
      </c>
      <c r="C322" s="24">
        <v>3.04</v>
      </c>
      <c r="D322" s="24">
        <v>39.28</v>
      </c>
      <c r="E322" s="24">
        <f>C322*D322</f>
        <v>119.41120000000001</v>
      </c>
      <c r="F322" s="24">
        <f>E322-G322</f>
        <v>107.47008000000001</v>
      </c>
      <c r="G322" s="24">
        <f>E322*10%</f>
        <v>11.941120000000002</v>
      </c>
      <c r="H322" s="24">
        <v>2.0499999999999998</v>
      </c>
      <c r="I322" s="24">
        <v>41.2</v>
      </c>
      <c r="J322" s="24">
        <f>H322*I322</f>
        <v>84.46</v>
      </c>
      <c r="K322" s="24">
        <f>J322-L322</f>
        <v>76.013999999999996</v>
      </c>
      <c r="L322" s="24">
        <f>J322*10%</f>
        <v>8.4459999999999997</v>
      </c>
      <c r="M322" s="24">
        <f t="shared" ref="M322:M324" si="1972">C322+H322</f>
        <v>5.09</v>
      </c>
      <c r="N322" s="24">
        <f t="shared" ref="N322:P324" si="1973">E322+J322</f>
        <v>203.87119999999999</v>
      </c>
      <c r="O322" s="24">
        <f t="shared" si="1973"/>
        <v>183.48408000000001</v>
      </c>
      <c r="P322" s="24">
        <f t="shared" si="1973"/>
        <v>20.387120000000003</v>
      </c>
      <c r="Q322" s="24">
        <f t="shared" ref="Q322:Q324" si="1974">C322</f>
        <v>3.04</v>
      </c>
      <c r="R322" s="24">
        <v>41.2</v>
      </c>
      <c r="S322" s="24">
        <f>Q322*R322</f>
        <v>125.248</v>
      </c>
      <c r="T322" s="24">
        <f>S322-U322</f>
        <v>112.72320000000001</v>
      </c>
      <c r="U322" s="24">
        <f>S322*10%</f>
        <v>12.524800000000001</v>
      </c>
      <c r="V322" s="24">
        <f t="shared" ref="V322:V324" si="1975">H322</f>
        <v>2.0499999999999998</v>
      </c>
      <c r="W322" s="24">
        <v>42.85</v>
      </c>
      <c r="X322" s="24">
        <f>V322*W322</f>
        <v>87.842500000000001</v>
      </c>
      <c r="Y322" s="24">
        <f>X322-Z322</f>
        <v>79.058250000000001</v>
      </c>
      <c r="Z322" s="24">
        <f>X322*10%</f>
        <v>8.7842500000000001</v>
      </c>
      <c r="AA322" s="24">
        <f t="shared" ref="AA322:AA324" si="1976">Q322+V322</f>
        <v>5.09</v>
      </c>
      <c r="AB322" s="24">
        <f t="shared" ref="AB322:AD324" si="1977">S322+X322</f>
        <v>213.09050000000002</v>
      </c>
      <c r="AC322" s="24">
        <f t="shared" si="1977"/>
        <v>191.78145000000001</v>
      </c>
      <c r="AD322" s="24">
        <f t="shared" si="1977"/>
        <v>21.309049999999999</v>
      </c>
      <c r="AE322" s="24">
        <f t="shared" ref="AE322:AE324" si="1978">C322</f>
        <v>3.04</v>
      </c>
      <c r="AF322" s="24">
        <v>42.85</v>
      </c>
      <c r="AG322" s="24">
        <f>AE322*AF322</f>
        <v>130.26400000000001</v>
      </c>
      <c r="AH322" s="24">
        <f>AG322-AI322</f>
        <v>117.23760000000001</v>
      </c>
      <c r="AI322" s="24">
        <f>AG322*10%</f>
        <v>13.026400000000002</v>
      </c>
      <c r="AJ322" s="24">
        <f t="shared" ref="AJ322:AJ324" si="1979">H322</f>
        <v>2.0499999999999998</v>
      </c>
      <c r="AK322" s="24">
        <v>44.56</v>
      </c>
      <c r="AL322" s="24">
        <f>AJ322*AK322</f>
        <v>91.347999999999999</v>
      </c>
      <c r="AM322" s="24">
        <f>AL322-AN322</f>
        <v>82.213200000000001</v>
      </c>
      <c r="AN322" s="24">
        <f>AL322*10%</f>
        <v>9.1348000000000003</v>
      </c>
      <c r="AO322" s="24">
        <f t="shared" ref="AO322:AO368" si="1980">AE322+AJ322</f>
        <v>5.09</v>
      </c>
      <c r="AP322" s="24">
        <f t="shared" ref="AP322:AP324" si="1981">AG322+AL322</f>
        <v>221.61200000000002</v>
      </c>
      <c r="AQ322" s="24">
        <f t="shared" ref="AQ322:AQ324" si="1982">AH322+AM322</f>
        <v>199.45080000000002</v>
      </c>
      <c r="AR322" s="24">
        <f t="shared" ref="AR322:AR324" si="1983">AI322+AN322</f>
        <v>22.161200000000001</v>
      </c>
    </row>
    <row r="323" spans="1:44" hidden="1" x14ac:dyDescent="0.25">
      <c r="A323" s="17"/>
      <c r="B323" s="3" t="s">
        <v>25</v>
      </c>
      <c r="C323" s="24">
        <v>3.04</v>
      </c>
      <c r="D323" s="24">
        <v>32.270000000000003</v>
      </c>
      <c r="E323" s="24">
        <f>C323*D323</f>
        <v>98.100800000000007</v>
      </c>
      <c r="F323" s="24">
        <f>E323-G323</f>
        <v>88.290720000000007</v>
      </c>
      <c r="G323" s="24">
        <f>E323*10%</f>
        <v>9.810080000000001</v>
      </c>
      <c r="H323" s="24">
        <v>2.0499999999999998</v>
      </c>
      <c r="I323" s="24">
        <v>33.85</v>
      </c>
      <c r="J323" s="24">
        <f>H323*I323</f>
        <v>69.392499999999998</v>
      </c>
      <c r="K323" s="24">
        <f>J323-L323</f>
        <v>62.453249999999997</v>
      </c>
      <c r="L323" s="24">
        <f>J323*10%</f>
        <v>6.9392500000000004</v>
      </c>
      <c r="M323" s="24">
        <f t="shared" si="1972"/>
        <v>5.09</v>
      </c>
      <c r="N323" s="24">
        <f t="shared" si="1973"/>
        <v>167.4933</v>
      </c>
      <c r="O323" s="24">
        <f t="shared" si="1973"/>
        <v>150.74396999999999</v>
      </c>
      <c r="P323" s="24">
        <f t="shared" si="1973"/>
        <v>16.74933</v>
      </c>
      <c r="Q323" s="24">
        <f t="shared" si="1974"/>
        <v>3.04</v>
      </c>
      <c r="R323" s="24">
        <v>33.85</v>
      </c>
      <c r="S323" s="24">
        <f>Q323*R323</f>
        <v>102.90400000000001</v>
      </c>
      <c r="T323" s="24">
        <f>S323-U323</f>
        <v>92.613600000000005</v>
      </c>
      <c r="U323" s="24">
        <f>S323*10%</f>
        <v>10.290400000000002</v>
      </c>
      <c r="V323" s="24">
        <f t="shared" si="1975"/>
        <v>2.0499999999999998</v>
      </c>
      <c r="W323" s="24">
        <v>35.200000000000003</v>
      </c>
      <c r="X323" s="24">
        <f>V323*W323</f>
        <v>72.16</v>
      </c>
      <c r="Y323" s="24">
        <f>X323-Z323</f>
        <v>64.944000000000003</v>
      </c>
      <c r="Z323" s="24">
        <f>X323*10%</f>
        <v>7.2160000000000002</v>
      </c>
      <c r="AA323" s="24">
        <f t="shared" si="1976"/>
        <v>5.09</v>
      </c>
      <c r="AB323" s="24">
        <f t="shared" si="1977"/>
        <v>175.06400000000002</v>
      </c>
      <c r="AC323" s="24">
        <f t="shared" si="1977"/>
        <v>157.55760000000001</v>
      </c>
      <c r="AD323" s="24">
        <f t="shared" si="1977"/>
        <v>17.506400000000003</v>
      </c>
      <c r="AE323" s="24">
        <f t="shared" si="1978"/>
        <v>3.04</v>
      </c>
      <c r="AF323" s="24">
        <v>35.200000000000003</v>
      </c>
      <c r="AG323" s="24">
        <f>AE323*AF323</f>
        <v>107.00800000000001</v>
      </c>
      <c r="AH323" s="24">
        <f>AG323-AI323</f>
        <v>96.307200000000009</v>
      </c>
      <c r="AI323" s="24">
        <f>AG323*10%</f>
        <v>10.700800000000001</v>
      </c>
      <c r="AJ323" s="24">
        <f t="shared" si="1979"/>
        <v>2.0499999999999998</v>
      </c>
      <c r="AK323" s="24">
        <v>36.61</v>
      </c>
      <c r="AL323" s="24">
        <f>AJ323*AK323</f>
        <v>75.050499999999985</v>
      </c>
      <c r="AM323" s="24">
        <f>AL323-AN323</f>
        <v>67.545449999999988</v>
      </c>
      <c r="AN323" s="24">
        <f>AL323*10%</f>
        <v>7.5050499999999989</v>
      </c>
      <c r="AO323" s="24">
        <f t="shared" si="1980"/>
        <v>5.09</v>
      </c>
      <c r="AP323" s="24">
        <f t="shared" si="1981"/>
        <v>182.05849999999998</v>
      </c>
      <c r="AQ323" s="24">
        <f t="shared" si="1982"/>
        <v>163.85264999999998</v>
      </c>
      <c r="AR323" s="24">
        <f t="shared" si="1983"/>
        <v>18.205849999999998</v>
      </c>
    </row>
    <row r="324" spans="1:44" ht="31.5" hidden="1" x14ac:dyDescent="0.25">
      <c r="A324" s="17"/>
      <c r="B324" s="3" t="s">
        <v>156</v>
      </c>
      <c r="C324" s="24">
        <v>3.04</v>
      </c>
      <c r="D324" s="24">
        <v>32.270000000000003</v>
      </c>
      <c r="E324" s="24">
        <f>C324*D324*0.5</f>
        <v>49.050400000000003</v>
      </c>
      <c r="F324" s="24">
        <f>E324-G324</f>
        <v>44.145360000000004</v>
      </c>
      <c r="G324" s="24">
        <f>E324*10%</f>
        <v>4.9050400000000005</v>
      </c>
      <c r="H324" s="24">
        <v>2.0499999999999998</v>
      </c>
      <c r="I324" s="24">
        <v>33.85</v>
      </c>
      <c r="J324" s="24">
        <f>H324*I324*0.5</f>
        <v>34.696249999999999</v>
      </c>
      <c r="K324" s="24">
        <f>J324-L324</f>
        <v>31.226624999999999</v>
      </c>
      <c r="L324" s="24">
        <f>J324*10%</f>
        <v>3.4696250000000002</v>
      </c>
      <c r="M324" s="24">
        <f t="shared" si="1972"/>
        <v>5.09</v>
      </c>
      <c r="N324" s="24">
        <f t="shared" si="1973"/>
        <v>83.746650000000002</v>
      </c>
      <c r="O324" s="24">
        <f t="shared" si="1973"/>
        <v>75.371984999999995</v>
      </c>
      <c r="P324" s="24">
        <f t="shared" si="1973"/>
        <v>8.3746650000000002</v>
      </c>
      <c r="Q324" s="24">
        <f t="shared" si="1974"/>
        <v>3.04</v>
      </c>
      <c r="R324" s="24">
        <v>33.85</v>
      </c>
      <c r="S324" s="24">
        <f>Q324*R324*0.5</f>
        <v>51.452000000000005</v>
      </c>
      <c r="T324" s="24">
        <f>S324-U324</f>
        <v>46.306800000000003</v>
      </c>
      <c r="U324" s="24">
        <f>S324*10%</f>
        <v>5.1452000000000009</v>
      </c>
      <c r="V324" s="24">
        <f t="shared" si="1975"/>
        <v>2.0499999999999998</v>
      </c>
      <c r="W324" s="24">
        <v>35.200000000000003</v>
      </c>
      <c r="X324" s="24">
        <f>V324*W324*0.5</f>
        <v>36.08</v>
      </c>
      <c r="Y324" s="24">
        <f>X324-Z324</f>
        <v>32.472000000000001</v>
      </c>
      <c r="Z324" s="24">
        <f>X324*10%</f>
        <v>3.6080000000000001</v>
      </c>
      <c r="AA324" s="24">
        <f t="shared" si="1976"/>
        <v>5.09</v>
      </c>
      <c r="AB324" s="24">
        <f t="shared" si="1977"/>
        <v>87.532000000000011</v>
      </c>
      <c r="AC324" s="24">
        <f t="shared" si="1977"/>
        <v>78.778800000000004</v>
      </c>
      <c r="AD324" s="24">
        <f t="shared" si="1977"/>
        <v>8.7532000000000014</v>
      </c>
      <c r="AE324" s="24">
        <f t="shared" si="1978"/>
        <v>3.04</v>
      </c>
      <c r="AF324" s="24">
        <v>35.200000000000003</v>
      </c>
      <c r="AG324" s="24">
        <f>AE324*AF324*0.5</f>
        <v>53.504000000000005</v>
      </c>
      <c r="AH324" s="24">
        <f>AG324-AI324</f>
        <v>48.153600000000004</v>
      </c>
      <c r="AI324" s="24">
        <f>AG324*10%</f>
        <v>5.3504000000000005</v>
      </c>
      <c r="AJ324" s="24">
        <f t="shared" si="1979"/>
        <v>2.0499999999999998</v>
      </c>
      <c r="AK324" s="24">
        <v>36.61</v>
      </c>
      <c r="AL324" s="24">
        <f>AJ324*AK324*0.5</f>
        <v>37.525249999999993</v>
      </c>
      <c r="AM324" s="24">
        <f>AL324-AN324</f>
        <v>33.772724999999994</v>
      </c>
      <c r="AN324" s="24">
        <f>AL324*10%</f>
        <v>3.7525249999999994</v>
      </c>
      <c r="AO324" s="24">
        <f t="shared" si="1980"/>
        <v>5.09</v>
      </c>
      <c r="AP324" s="24">
        <f t="shared" si="1981"/>
        <v>91.02924999999999</v>
      </c>
      <c r="AQ324" s="24">
        <f t="shared" si="1982"/>
        <v>81.926324999999991</v>
      </c>
      <c r="AR324" s="24">
        <f t="shared" si="1983"/>
        <v>9.102924999999999</v>
      </c>
    </row>
    <row r="325" spans="1:44" s="15" customFormat="1" ht="31.5" hidden="1" x14ac:dyDescent="0.25">
      <c r="A325" s="22" t="s">
        <v>128</v>
      </c>
      <c r="B325" s="29" t="s">
        <v>177</v>
      </c>
      <c r="C325" s="8"/>
      <c r="D325" s="8"/>
      <c r="E325" s="8">
        <f>E326+E327+E328</f>
        <v>17.887740000000001</v>
      </c>
      <c r="F325" s="8">
        <f>F326+F327+F328</f>
        <v>16.098965999999997</v>
      </c>
      <c r="G325" s="8">
        <f>G326+G327+G328</f>
        <v>1.7887739999999999</v>
      </c>
      <c r="H325" s="8"/>
      <c r="I325" s="8"/>
      <c r="J325" s="8">
        <f>J326+J327+J328</f>
        <v>18.395000000000003</v>
      </c>
      <c r="K325" s="8">
        <f>K326+K327+K328</f>
        <v>16.555500000000002</v>
      </c>
      <c r="L325" s="8">
        <f>L326+L327+L328</f>
        <v>1.8395000000000001</v>
      </c>
      <c r="M325" s="8"/>
      <c r="N325" s="8">
        <f>N326+N327+N328</f>
        <v>36.282740000000004</v>
      </c>
      <c r="O325" s="8">
        <f>O326+O327+O328</f>
        <v>32.654465999999999</v>
      </c>
      <c r="P325" s="8">
        <f>P326+P327+P328</f>
        <v>3.6282740000000002</v>
      </c>
      <c r="Q325" s="8"/>
      <c r="R325" s="8"/>
      <c r="S325" s="8">
        <f>S326+S327+S328</f>
        <v>18.762900000000002</v>
      </c>
      <c r="T325" s="8">
        <f>T326+T327+T328</f>
        <v>16.886610000000001</v>
      </c>
      <c r="U325" s="8">
        <f>U326+U327+U328</f>
        <v>1.87629</v>
      </c>
      <c r="V325" s="8"/>
      <c r="W325" s="8"/>
      <c r="X325" s="8">
        <f>X326+X327+X328</f>
        <v>19.130000000000003</v>
      </c>
      <c r="Y325" s="8">
        <f>Y326+Y327+Y328</f>
        <v>17.216999999999999</v>
      </c>
      <c r="Z325" s="8">
        <f>Z326+Z327+Z328</f>
        <v>1.9130000000000005</v>
      </c>
      <c r="AA325" s="8"/>
      <c r="AB325" s="8">
        <f>AB326+AB327+AB328</f>
        <v>37.892900000000004</v>
      </c>
      <c r="AC325" s="8">
        <f>AC326+AC327+AC328</f>
        <v>34.103610000000003</v>
      </c>
      <c r="AD325" s="8">
        <f>AD326+AD327+AD328</f>
        <v>3.7892900000000003</v>
      </c>
      <c r="AE325" s="8"/>
      <c r="AF325" s="8"/>
      <c r="AG325" s="8">
        <f>AG326+AG327+AG328</f>
        <v>19.512599999999999</v>
      </c>
      <c r="AH325" s="8">
        <f>AH326+AH327+AH328</f>
        <v>17.561340000000001</v>
      </c>
      <c r="AI325" s="8">
        <f>AI326+AI327+AI328</f>
        <v>1.9512600000000002</v>
      </c>
      <c r="AJ325" s="8"/>
      <c r="AK325" s="8"/>
      <c r="AL325" s="8">
        <f>AL326+AL327+AL328</f>
        <v>19.895000000000003</v>
      </c>
      <c r="AM325" s="8">
        <f>AM326+AM327+AM328</f>
        <v>17.905500000000004</v>
      </c>
      <c r="AN325" s="8">
        <f>AN326+AN327+AN328</f>
        <v>1.9895000000000003</v>
      </c>
      <c r="AO325" s="8"/>
      <c r="AP325" s="8">
        <f>AP326+AP327+AP328</f>
        <v>39.407600000000002</v>
      </c>
      <c r="AQ325" s="8">
        <f>AQ326+AQ327+AQ328</f>
        <v>35.466840000000005</v>
      </c>
      <c r="AR325" s="8">
        <f>AR326+AR327+AR328</f>
        <v>3.9407600000000005</v>
      </c>
    </row>
    <row r="326" spans="1:44" hidden="1" x14ac:dyDescent="0.25">
      <c r="A326" s="17"/>
      <c r="B326" s="3" t="s">
        <v>23</v>
      </c>
      <c r="C326" s="24">
        <v>0.20399999999999999</v>
      </c>
      <c r="D326" s="24">
        <v>39.28</v>
      </c>
      <c r="E326" s="24">
        <f>C326*D326</f>
        <v>8.0131199999999989</v>
      </c>
      <c r="F326" s="24">
        <f>E326-G326</f>
        <v>7.2118079999999987</v>
      </c>
      <c r="G326" s="24">
        <f>E326*10%</f>
        <v>0.80131199999999991</v>
      </c>
      <c r="H326" s="24">
        <v>0.2</v>
      </c>
      <c r="I326" s="24">
        <v>41.2</v>
      </c>
      <c r="J326" s="24">
        <f>H326*I326</f>
        <v>8.24</v>
      </c>
      <c r="K326" s="24">
        <f>J326-L326</f>
        <v>7.4160000000000004</v>
      </c>
      <c r="L326" s="24">
        <f>J326*10%</f>
        <v>0.82400000000000007</v>
      </c>
      <c r="M326" s="24">
        <f t="shared" ref="M326:M328" si="1984">C326+H326</f>
        <v>0.40400000000000003</v>
      </c>
      <c r="N326" s="24">
        <f t="shared" ref="N326:P328" si="1985">E326+J326</f>
        <v>16.253119999999999</v>
      </c>
      <c r="O326" s="24">
        <f t="shared" si="1985"/>
        <v>14.627807999999998</v>
      </c>
      <c r="P326" s="24">
        <f t="shared" si="1985"/>
        <v>1.6253120000000001</v>
      </c>
      <c r="Q326" s="24">
        <f t="shared" ref="Q326:Q328" si="1986">C326</f>
        <v>0.20399999999999999</v>
      </c>
      <c r="R326" s="24">
        <v>41.2</v>
      </c>
      <c r="S326" s="24">
        <f>Q326*R326</f>
        <v>8.4047999999999998</v>
      </c>
      <c r="T326" s="24">
        <f>S326-U326</f>
        <v>7.5643199999999995</v>
      </c>
      <c r="U326" s="24">
        <f>S326*10%</f>
        <v>0.84048</v>
      </c>
      <c r="V326" s="24">
        <f t="shared" ref="V326:V328" si="1987">H326</f>
        <v>0.2</v>
      </c>
      <c r="W326" s="24">
        <v>42.85</v>
      </c>
      <c r="X326" s="24">
        <f>V326*W326</f>
        <v>8.57</v>
      </c>
      <c r="Y326" s="24">
        <f>X326-Z326</f>
        <v>7.7130000000000001</v>
      </c>
      <c r="Z326" s="24">
        <f>X326*10%</f>
        <v>0.8570000000000001</v>
      </c>
      <c r="AA326" s="24">
        <f t="shared" ref="AA326:AA328" si="1988">Q326+V326</f>
        <v>0.40400000000000003</v>
      </c>
      <c r="AB326" s="24">
        <f t="shared" ref="AB326:AD328" si="1989">S326+X326</f>
        <v>16.974800000000002</v>
      </c>
      <c r="AC326" s="24">
        <f t="shared" si="1989"/>
        <v>15.27732</v>
      </c>
      <c r="AD326" s="24">
        <f t="shared" si="1989"/>
        <v>1.6974800000000001</v>
      </c>
      <c r="AE326" s="24">
        <f t="shared" ref="AE326:AE328" si="1990">C326</f>
        <v>0.20399999999999999</v>
      </c>
      <c r="AF326" s="24">
        <v>42.85</v>
      </c>
      <c r="AG326" s="24">
        <f>AE326*AF326</f>
        <v>8.7414000000000005</v>
      </c>
      <c r="AH326" s="24">
        <f>AG326-AI326</f>
        <v>7.8672599999999999</v>
      </c>
      <c r="AI326" s="24">
        <f>AG326*10%</f>
        <v>0.87414000000000014</v>
      </c>
      <c r="AJ326" s="24">
        <f t="shared" ref="AJ326:AJ328" si="1991">H326</f>
        <v>0.2</v>
      </c>
      <c r="AK326" s="24">
        <v>44.56</v>
      </c>
      <c r="AL326" s="24">
        <f>AJ326*AK326</f>
        <v>8.9120000000000008</v>
      </c>
      <c r="AM326" s="24">
        <f>AL326-AN326</f>
        <v>8.0208000000000013</v>
      </c>
      <c r="AN326" s="24">
        <f>AL326*10%</f>
        <v>0.8912000000000001</v>
      </c>
      <c r="AO326" s="24">
        <f t="shared" si="1980"/>
        <v>0.40400000000000003</v>
      </c>
      <c r="AP326" s="24">
        <f t="shared" ref="AP326:AP327" si="1992">AG326+AL326</f>
        <v>17.653400000000001</v>
      </c>
      <c r="AQ326" s="24">
        <f t="shared" ref="AQ326:AQ327" si="1993">AH326+AM326</f>
        <v>15.888060000000001</v>
      </c>
      <c r="AR326" s="24">
        <f t="shared" ref="AR326:AR327" si="1994">AI326+AN326</f>
        <v>1.7653400000000001</v>
      </c>
    </row>
    <row r="327" spans="1:44" hidden="1" x14ac:dyDescent="0.25">
      <c r="A327" s="17"/>
      <c r="B327" s="3" t="s">
        <v>25</v>
      </c>
      <c r="C327" s="24">
        <v>0.20399999999999999</v>
      </c>
      <c r="D327" s="24">
        <v>32.270000000000003</v>
      </c>
      <c r="E327" s="24">
        <f>C327*D327</f>
        <v>6.5830799999999998</v>
      </c>
      <c r="F327" s="24">
        <f>E327-G327</f>
        <v>5.9247719999999999</v>
      </c>
      <c r="G327" s="24">
        <f>E327*10%</f>
        <v>0.658308</v>
      </c>
      <c r="H327" s="24">
        <v>0.2</v>
      </c>
      <c r="I327" s="24">
        <v>33.85</v>
      </c>
      <c r="J327" s="24">
        <f>H327*I327</f>
        <v>6.7700000000000005</v>
      </c>
      <c r="K327" s="24">
        <f>J327-L327</f>
        <v>6.093</v>
      </c>
      <c r="L327" s="24">
        <f>J327*10%</f>
        <v>0.67700000000000005</v>
      </c>
      <c r="M327" s="24">
        <f t="shared" si="1984"/>
        <v>0.40400000000000003</v>
      </c>
      <c r="N327" s="24">
        <f t="shared" si="1985"/>
        <v>13.35308</v>
      </c>
      <c r="O327" s="24">
        <f t="shared" si="1985"/>
        <v>12.017772000000001</v>
      </c>
      <c r="P327" s="24">
        <f t="shared" si="1985"/>
        <v>1.3353079999999999</v>
      </c>
      <c r="Q327" s="24">
        <f t="shared" si="1986"/>
        <v>0.20399999999999999</v>
      </c>
      <c r="R327" s="24">
        <v>33.85</v>
      </c>
      <c r="S327" s="24">
        <f>Q327*R327</f>
        <v>6.9054000000000002</v>
      </c>
      <c r="T327" s="24">
        <f>S327-U327</f>
        <v>6.2148599999999998</v>
      </c>
      <c r="U327" s="24">
        <f>S327*10%</f>
        <v>0.69054000000000004</v>
      </c>
      <c r="V327" s="24">
        <f t="shared" si="1987"/>
        <v>0.2</v>
      </c>
      <c r="W327" s="24">
        <v>35.200000000000003</v>
      </c>
      <c r="X327" s="24">
        <f>V327*W327</f>
        <v>7.0400000000000009</v>
      </c>
      <c r="Y327" s="24">
        <f>X327-Z327</f>
        <v>6.3360000000000003</v>
      </c>
      <c r="Z327" s="24">
        <f>X327*10%</f>
        <v>0.70400000000000018</v>
      </c>
      <c r="AA327" s="24">
        <f t="shared" si="1988"/>
        <v>0.40400000000000003</v>
      </c>
      <c r="AB327" s="24">
        <f t="shared" si="1989"/>
        <v>13.945400000000001</v>
      </c>
      <c r="AC327" s="24">
        <f t="shared" si="1989"/>
        <v>12.55086</v>
      </c>
      <c r="AD327" s="24">
        <f t="shared" si="1989"/>
        <v>1.3945400000000001</v>
      </c>
      <c r="AE327" s="24">
        <f t="shared" si="1990"/>
        <v>0.20399999999999999</v>
      </c>
      <c r="AF327" s="24">
        <v>35.200000000000003</v>
      </c>
      <c r="AG327" s="24">
        <f>AE327*AF327</f>
        <v>7.1808000000000005</v>
      </c>
      <c r="AH327" s="24">
        <f>AG327-AI327</f>
        <v>6.4627200000000009</v>
      </c>
      <c r="AI327" s="24">
        <f>AG327*10%</f>
        <v>0.71808000000000005</v>
      </c>
      <c r="AJ327" s="24">
        <f t="shared" si="1991"/>
        <v>0.2</v>
      </c>
      <c r="AK327" s="24">
        <v>36.61</v>
      </c>
      <c r="AL327" s="24">
        <f>AJ327*AK327</f>
        <v>7.3220000000000001</v>
      </c>
      <c r="AM327" s="24">
        <f>AL327-AN327</f>
        <v>6.5898000000000003</v>
      </c>
      <c r="AN327" s="24">
        <f>AL327*10%</f>
        <v>0.73220000000000007</v>
      </c>
      <c r="AO327" s="24">
        <f t="shared" si="1980"/>
        <v>0.40400000000000003</v>
      </c>
      <c r="AP327" s="24">
        <f t="shared" si="1992"/>
        <v>14.502800000000001</v>
      </c>
      <c r="AQ327" s="24">
        <f t="shared" si="1993"/>
        <v>13.052520000000001</v>
      </c>
      <c r="AR327" s="24">
        <f t="shared" si="1994"/>
        <v>1.4502800000000002</v>
      </c>
    </row>
    <row r="328" spans="1:44" ht="31.5" hidden="1" x14ac:dyDescent="0.25">
      <c r="A328" s="17"/>
      <c r="B328" s="3" t="s">
        <v>156</v>
      </c>
      <c r="C328" s="24">
        <v>0.20399999999999999</v>
      </c>
      <c r="D328" s="24">
        <v>32.270000000000003</v>
      </c>
      <c r="E328" s="24">
        <f>C328*D328*0.5</f>
        <v>3.2915399999999999</v>
      </c>
      <c r="F328" s="24">
        <f>E328-G328</f>
        <v>2.962386</v>
      </c>
      <c r="G328" s="24">
        <f>E328*10%</f>
        <v>0.329154</v>
      </c>
      <c r="H328" s="24">
        <v>0.2</v>
      </c>
      <c r="I328" s="24">
        <v>33.85</v>
      </c>
      <c r="J328" s="24">
        <f>H328*I328*0.5</f>
        <v>3.3850000000000002</v>
      </c>
      <c r="K328" s="24">
        <f>J328-L328</f>
        <v>3.0465</v>
      </c>
      <c r="L328" s="24">
        <f>J328*10%</f>
        <v>0.33850000000000002</v>
      </c>
      <c r="M328" s="24">
        <f t="shared" si="1984"/>
        <v>0.40400000000000003</v>
      </c>
      <c r="N328" s="24">
        <f t="shared" si="1985"/>
        <v>6.6765400000000001</v>
      </c>
      <c r="O328" s="24">
        <f t="shared" si="1985"/>
        <v>6.0088860000000004</v>
      </c>
      <c r="P328" s="24">
        <f t="shared" si="1985"/>
        <v>0.66765399999999997</v>
      </c>
      <c r="Q328" s="24">
        <f t="shared" si="1986"/>
        <v>0.20399999999999999</v>
      </c>
      <c r="R328" s="24">
        <v>33.85</v>
      </c>
      <c r="S328" s="24">
        <f>Q328*R328*0.5</f>
        <v>3.4527000000000001</v>
      </c>
      <c r="T328" s="24">
        <f>S328-U328</f>
        <v>3.1074299999999999</v>
      </c>
      <c r="U328" s="24">
        <f>S328*10%</f>
        <v>0.34527000000000002</v>
      </c>
      <c r="V328" s="24">
        <f t="shared" si="1987"/>
        <v>0.2</v>
      </c>
      <c r="W328" s="24">
        <v>35.200000000000003</v>
      </c>
      <c r="X328" s="24">
        <f>V328*W328*0.5</f>
        <v>3.5200000000000005</v>
      </c>
      <c r="Y328" s="24">
        <f>X328-Z328</f>
        <v>3.1680000000000001</v>
      </c>
      <c r="Z328" s="24">
        <f>X328*10%</f>
        <v>0.35200000000000009</v>
      </c>
      <c r="AA328" s="24">
        <f t="shared" si="1988"/>
        <v>0.40400000000000003</v>
      </c>
      <c r="AB328" s="24">
        <f t="shared" si="1989"/>
        <v>6.9727000000000006</v>
      </c>
      <c r="AC328" s="24">
        <f t="shared" si="1989"/>
        <v>6.2754300000000001</v>
      </c>
      <c r="AD328" s="24">
        <f t="shared" si="1989"/>
        <v>0.69727000000000006</v>
      </c>
      <c r="AE328" s="24">
        <f t="shared" si="1990"/>
        <v>0.20399999999999999</v>
      </c>
      <c r="AF328" s="24">
        <v>35.200000000000003</v>
      </c>
      <c r="AG328" s="24">
        <f>AE328*AF328*0.5</f>
        <v>3.5904000000000003</v>
      </c>
      <c r="AH328" s="24">
        <f>AG328-AI328</f>
        <v>3.2313600000000005</v>
      </c>
      <c r="AI328" s="24">
        <f>AG328*10%</f>
        <v>0.35904000000000003</v>
      </c>
      <c r="AJ328" s="24">
        <f t="shared" si="1991"/>
        <v>0.2</v>
      </c>
      <c r="AK328" s="24">
        <v>36.61</v>
      </c>
      <c r="AL328" s="24">
        <f>AJ328*AK328*0.5</f>
        <v>3.661</v>
      </c>
      <c r="AM328" s="24">
        <f>AL328-AN328</f>
        <v>3.2949000000000002</v>
      </c>
      <c r="AN328" s="24">
        <f>AL328*10%</f>
        <v>0.36610000000000004</v>
      </c>
      <c r="AO328" s="24">
        <f t="shared" si="1980"/>
        <v>0.40400000000000003</v>
      </c>
      <c r="AP328" s="24">
        <f>AG328+AL328</f>
        <v>7.2514000000000003</v>
      </c>
      <c r="AQ328" s="24">
        <f>AH328+AM328</f>
        <v>6.5262600000000006</v>
      </c>
      <c r="AR328" s="24">
        <f>AI328+AN328</f>
        <v>0.72514000000000012</v>
      </c>
    </row>
    <row r="329" spans="1:44" s="15" customFormat="1" ht="31.5" hidden="1" x14ac:dyDescent="0.25">
      <c r="A329" s="22" t="s">
        <v>129</v>
      </c>
      <c r="B329" s="10" t="s">
        <v>9</v>
      </c>
      <c r="C329" s="32"/>
      <c r="D329" s="8"/>
      <c r="E329" s="8">
        <f>E330+E331+E332</f>
        <v>105.22200000000001</v>
      </c>
      <c r="F329" s="8">
        <f>F330+F331+F332</f>
        <v>77.913471285000014</v>
      </c>
      <c r="G329" s="8">
        <f>G330+G331+G332</f>
        <v>27.308528715000001</v>
      </c>
      <c r="H329" s="32"/>
      <c r="I329" s="8"/>
      <c r="J329" s="8">
        <f>J330+J331+J332</f>
        <v>110.37</v>
      </c>
      <c r="K329" s="8">
        <f>K330+K331+K332</f>
        <v>86.056316774999999</v>
      </c>
      <c r="L329" s="8">
        <f>L330+L331+L332</f>
        <v>24.313683225000002</v>
      </c>
      <c r="M329" s="8"/>
      <c r="N329" s="8">
        <f>N330+N331+N332</f>
        <v>215.59200000000001</v>
      </c>
      <c r="O329" s="8">
        <f>O330+O331+O332</f>
        <v>163.96978806000001</v>
      </c>
      <c r="P329" s="8">
        <f>P330+P331+P332</f>
        <v>51.62221194</v>
      </c>
      <c r="Q329" s="32"/>
      <c r="R329" s="8"/>
      <c r="S329" s="8">
        <f>S330+S331+S332</f>
        <v>110.37</v>
      </c>
      <c r="T329" s="8">
        <f>T330+T331+T332</f>
        <v>81.725397974999993</v>
      </c>
      <c r="U329" s="8">
        <f>U330+U331+U332</f>
        <v>28.644602024999998</v>
      </c>
      <c r="V329" s="32"/>
      <c r="W329" s="8"/>
      <c r="X329" s="8">
        <f>X330+X331+X332</f>
        <v>114.78</v>
      </c>
      <c r="Y329" s="8">
        <f>Y330+Y331+Y332</f>
        <v>89.49482685000001</v>
      </c>
      <c r="Z329" s="8">
        <f>Z330+Z331+Z332</f>
        <v>25.285173150000002</v>
      </c>
      <c r="AA329" s="8"/>
      <c r="AB329" s="8">
        <f>AB330+AB331+AB332</f>
        <v>225.15000000000003</v>
      </c>
      <c r="AC329" s="8">
        <f>AC330+AC331+AC332</f>
        <v>171.220224825</v>
      </c>
      <c r="AD329" s="8">
        <f>AD330+AD331+AD332</f>
        <v>53.929775175000003</v>
      </c>
      <c r="AE329" s="32"/>
      <c r="AF329" s="8"/>
      <c r="AG329" s="8">
        <f>AG330+AG331+AG332</f>
        <v>114.78</v>
      </c>
      <c r="AH329" s="8">
        <f>AH330+AH331+AH332</f>
        <v>84.990859650000004</v>
      </c>
      <c r="AI329" s="8">
        <f>AI330+AI331+AI332</f>
        <v>29.789140350000004</v>
      </c>
      <c r="AJ329" s="32"/>
      <c r="AK329" s="8"/>
      <c r="AL329" s="8">
        <f>AL330+AL331+AL332</f>
        <v>119.36999999999999</v>
      </c>
      <c r="AM329" s="8">
        <f>AM330+AM331+AM332</f>
        <v>93.073684274999991</v>
      </c>
      <c r="AN329" s="8">
        <f>AN330+AN331+AN332</f>
        <v>26.296315725000003</v>
      </c>
      <c r="AO329" s="8"/>
      <c r="AP329" s="8">
        <f>AP330+AP331+AP332</f>
        <v>234.14999999999998</v>
      </c>
      <c r="AQ329" s="8">
        <f>AQ330+AQ331+AQ332</f>
        <v>178.06454392500001</v>
      </c>
      <c r="AR329" s="8">
        <f>AR330+AR331+AR332</f>
        <v>56.085456074999996</v>
      </c>
    </row>
    <row r="330" spans="1:44" hidden="1" x14ac:dyDescent="0.25">
      <c r="A330" s="17"/>
      <c r="B330" s="3" t="s">
        <v>23</v>
      </c>
      <c r="C330" s="36">
        <v>1.2</v>
      </c>
      <c r="D330" s="24">
        <v>39.28</v>
      </c>
      <c r="E330" s="24">
        <f>C330*D330</f>
        <v>47.136000000000003</v>
      </c>
      <c r="F330" s="24">
        <f>E330-G330</f>
        <v>34.902676080000006</v>
      </c>
      <c r="G330" s="24">
        <f>(E330-E392)*10%+F392</f>
        <v>12.23332392</v>
      </c>
      <c r="H330" s="36">
        <v>1.2</v>
      </c>
      <c r="I330" s="24">
        <v>41.2</v>
      </c>
      <c r="J330" s="24">
        <f>H330*I330</f>
        <v>49.440000000000005</v>
      </c>
      <c r="K330" s="24">
        <f>J330-L330</f>
        <v>38.548738800000002</v>
      </c>
      <c r="L330" s="24">
        <f>(J330-J392)*10%+K392</f>
        <v>10.891261200000001</v>
      </c>
      <c r="M330" s="24">
        <f>C330+H330</f>
        <v>2.4</v>
      </c>
      <c r="N330" s="24">
        <f t="shared" ref="N330:P332" si="1995">E330+J330</f>
        <v>96.576000000000008</v>
      </c>
      <c r="O330" s="24">
        <f t="shared" si="1995"/>
        <v>73.451414880000016</v>
      </c>
      <c r="P330" s="24">
        <f t="shared" si="1995"/>
        <v>23.124585119999999</v>
      </c>
      <c r="Q330" s="36">
        <f>C330</f>
        <v>1.2</v>
      </c>
      <c r="R330" s="24">
        <v>41.2</v>
      </c>
      <c r="S330" s="24">
        <f>Q330*R330</f>
        <v>49.440000000000005</v>
      </c>
      <c r="T330" s="24">
        <f>S330-U330</f>
        <v>36.608713200000004</v>
      </c>
      <c r="U330" s="24">
        <f>(S330-S392)*10%+T392</f>
        <v>12.831286800000001</v>
      </c>
      <c r="V330" s="36">
        <f>H330</f>
        <v>1.2</v>
      </c>
      <c r="W330" s="24">
        <v>42.85</v>
      </c>
      <c r="X330" s="24">
        <f>V330*W330</f>
        <v>51.42</v>
      </c>
      <c r="Y330" s="24">
        <f>X330-Z330</f>
        <v>40.092559649999998</v>
      </c>
      <c r="Z330" s="24">
        <f>(X330-X392)*10%+Y392</f>
        <v>11.32744035</v>
      </c>
      <c r="AA330" s="24">
        <f>Q330+V330</f>
        <v>2.4</v>
      </c>
      <c r="AB330" s="24">
        <f t="shared" ref="AB330:AD332" si="1996">S330+X330</f>
        <v>100.86000000000001</v>
      </c>
      <c r="AC330" s="24">
        <f t="shared" si="1996"/>
        <v>76.701272850000009</v>
      </c>
      <c r="AD330" s="24">
        <f t="shared" si="1996"/>
        <v>24.158727150000001</v>
      </c>
      <c r="AE330" s="36">
        <f>Q330</f>
        <v>1.2</v>
      </c>
      <c r="AF330" s="24">
        <v>42.85</v>
      </c>
      <c r="AG330" s="24">
        <f>AE330*AF330</f>
        <v>51.42</v>
      </c>
      <c r="AH330" s="24">
        <f>AG330-AI330</f>
        <v>38.074838849999999</v>
      </c>
      <c r="AI330" s="24">
        <f>(AG330-AG392)*10%+AH392</f>
        <v>13.345161150000001</v>
      </c>
      <c r="AJ330" s="36">
        <f>V330</f>
        <v>1.2</v>
      </c>
      <c r="AK330" s="24">
        <v>44.56</v>
      </c>
      <c r="AL330" s="24">
        <f>AJ330*AK330</f>
        <v>53.472000000000001</v>
      </c>
      <c r="AM330" s="24">
        <f>AL330-AN330</f>
        <v>41.692519439999998</v>
      </c>
      <c r="AN330" s="24">
        <f>(AL330-AL392)*10%+AM392</f>
        <v>11.779480560000001</v>
      </c>
      <c r="AO330" s="24">
        <f>AE330+AJ330</f>
        <v>2.4</v>
      </c>
      <c r="AP330" s="24">
        <f t="shared" ref="AP330:AR332" si="1997">AG330+AL330</f>
        <v>104.892</v>
      </c>
      <c r="AQ330" s="24">
        <f t="shared" si="1997"/>
        <v>79.767358290000004</v>
      </c>
      <c r="AR330" s="24">
        <f t="shared" si="1997"/>
        <v>25.124641710000002</v>
      </c>
    </row>
    <row r="331" spans="1:44" hidden="1" x14ac:dyDescent="0.25">
      <c r="A331" s="17"/>
      <c r="B331" s="3" t="s">
        <v>25</v>
      </c>
      <c r="C331" s="36">
        <v>1.2</v>
      </c>
      <c r="D331" s="24">
        <v>32.270000000000003</v>
      </c>
      <c r="E331" s="24">
        <f>C331*D331</f>
        <v>38.724000000000004</v>
      </c>
      <c r="F331" s="24">
        <f>E331-G331</f>
        <v>28.673863470000001</v>
      </c>
      <c r="G331" s="24">
        <f>(E331-E393)*10%+F393</f>
        <v>10.050136530000001</v>
      </c>
      <c r="H331" s="36">
        <v>1.2</v>
      </c>
      <c r="I331" s="24">
        <v>33.85</v>
      </c>
      <c r="J331" s="24">
        <f>H331*I331</f>
        <v>40.619999999999997</v>
      </c>
      <c r="K331" s="24">
        <f>J331-L331</f>
        <v>31.671718649999995</v>
      </c>
      <c r="L331" s="24">
        <f>(J331-J393)*10%+K393</f>
        <v>8.9482813500000002</v>
      </c>
      <c r="M331" s="24">
        <f>C331+H331</f>
        <v>2.4</v>
      </c>
      <c r="N331" s="24">
        <f t="shared" si="1995"/>
        <v>79.343999999999994</v>
      </c>
      <c r="O331" s="24">
        <f t="shared" si="1995"/>
        <v>60.345582119999996</v>
      </c>
      <c r="P331" s="24">
        <f t="shared" si="1995"/>
        <v>18.998417880000002</v>
      </c>
      <c r="Q331" s="36">
        <f t="shared" ref="Q331:Q332" si="1998">C331</f>
        <v>1.2</v>
      </c>
      <c r="R331" s="24">
        <v>33.85</v>
      </c>
      <c r="S331" s="24">
        <f>Q331*R331</f>
        <v>40.619999999999997</v>
      </c>
      <c r="T331" s="24">
        <f>S331-U331</f>
        <v>30.077789849999998</v>
      </c>
      <c r="U331" s="24">
        <f>(S331-S393)*10%+T393</f>
        <v>10.542210149999999</v>
      </c>
      <c r="V331" s="36">
        <f t="shared" ref="V331:V332" si="1999">H331</f>
        <v>1.2</v>
      </c>
      <c r="W331" s="24">
        <v>35.200000000000003</v>
      </c>
      <c r="X331" s="24">
        <f>V331*W331</f>
        <v>42.24</v>
      </c>
      <c r="Y331" s="24">
        <f>X331-Z331</f>
        <v>32.9348448</v>
      </c>
      <c r="Z331" s="24">
        <f>(X331-X393)*10%+Y393</f>
        <v>9.3051552000000015</v>
      </c>
      <c r="AA331" s="24">
        <f>Q331+V331</f>
        <v>2.4</v>
      </c>
      <c r="AB331" s="24">
        <f t="shared" si="1996"/>
        <v>82.86</v>
      </c>
      <c r="AC331" s="24">
        <f t="shared" si="1996"/>
        <v>63.012634649999995</v>
      </c>
      <c r="AD331" s="24">
        <f t="shared" si="1996"/>
        <v>19.84736535</v>
      </c>
      <c r="AE331" s="36">
        <f t="shared" ref="AE331:AE332" si="2000">Q331</f>
        <v>1.2</v>
      </c>
      <c r="AF331" s="24">
        <v>35.200000000000003</v>
      </c>
      <c r="AG331" s="24">
        <f>AE331*AF331</f>
        <v>42.24</v>
      </c>
      <c r="AH331" s="24">
        <f>AG331-AI331</f>
        <v>31.277347200000001</v>
      </c>
      <c r="AI331" s="24">
        <f>(AG331-AG393)*10%+AH393</f>
        <v>10.962652800000001</v>
      </c>
      <c r="AJ331" s="36">
        <f t="shared" ref="AJ331:AJ332" si="2001">V331</f>
        <v>1.2</v>
      </c>
      <c r="AK331" s="24">
        <v>36.61</v>
      </c>
      <c r="AL331" s="24">
        <f>AJ331*AK331</f>
        <v>43.931999999999995</v>
      </c>
      <c r="AM331" s="24">
        <f>AL331-AN331</f>
        <v>34.254109889999995</v>
      </c>
      <c r="AN331" s="24">
        <f>(AL331-AL393)*10%+AM393</f>
        <v>9.6778901099999999</v>
      </c>
      <c r="AO331" s="24">
        <f>AE331+AJ331</f>
        <v>2.4</v>
      </c>
      <c r="AP331" s="24">
        <f t="shared" si="1997"/>
        <v>86.171999999999997</v>
      </c>
      <c r="AQ331" s="24">
        <f t="shared" si="1997"/>
        <v>65.531457090000004</v>
      </c>
      <c r="AR331" s="24">
        <f t="shared" si="1997"/>
        <v>20.640542910000001</v>
      </c>
    </row>
    <row r="332" spans="1:44" ht="31.5" hidden="1" x14ac:dyDescent="0.25">
      <c r="A332" s="17"/>
      <c r="B332" s="3" t="s">
        <v>156</v>
      </c>
      <c r="C332" s="36">
        <v>1.2</v>
      </c>
      <c r="D332" s="24">
        <v>32.270000000000003</v>
      </c>
      <c r="E332" s="24">
        <f>C332*D332*0.5</f>
        <v>19.362000000000002</v>
      </c>
      <c r="F332" s="24">
        <f>E332-G332</f>
        <v>14.336931735</v>
      </c>
      <c r="G332" s="24">
        <f>(E332-E394)*10%+F394</f>
        <v>5.0250682650000007</v>
      </c>
      <c r="H332" s="36">
        <v>1.2</v>
      </c>
      <c r="I332" s="24">
        <v>33.85</v>
      </c>
      <c r="J332" s="24">
        <f>H332*I332*0.5</f>
        <v>20.309999999999999</v>
      </c>
      <c r="K332" s="24">
        <f>J332-L332</f>
        <v>15.835859324999998</v>
      </c>
      <c r="L332" s="24">
        <f>(J332-J394)*10%+K394</f>
        <v>4.4741406750000001</v>
      </c>
      <c r="M332" s="24">
        <f>C332+H332</f>
        <v>2.4</v>
      </c>
      <c r="N332" s="24">
        <f t="shared" si="1995"/>
        <v>39.671999999999997</v>
      </c>
      <c r="O332" s="24">
        <f t="shared" si="1995"/>
        <v>30.172791059999998</v>
      </c>
      <c r="P332" s="24">
        <f t="shared" si="1995"/>
        <v>9.4992089400000008</v>
      </c>
      <c r="Q332" s="36">
        <f t="shared" si="1998"/>
        <v>1.2</v>
      </c>
      <c r="R332" s="24">
        <v>33.85</v>
      </c>
      <c r="S332" s="24">
        <f>Q332*R332*0.5</f>
        <v>20.309999999999999</v>
      </c>
      <c r="T332" s="24">
        <f>S332-U332</f>
        <v>15.038894924999999</v>
      </c>
      <c r="U332" s="24">
        <f>(S332-S394)*10%+T394</f>
        <v>5.2711050749999995</v>
      </c>
      <c r="V332" s="36">
        <f t="shared" si="1999"/>
        <v>1.2</v>
      </c>
      <c r="W332" s="24">
        <v>35.200000000000003</v>
      </c>
      <c r="X332" s="24">
        <f>V332*W332*0.5</f>
        <v>21.12</v>
      </c>
      <c r="Y332" s="24">
        <f>X332-Z332</f>
        <v>16.4674224</v>
      </c>
      <c r="Z332" s="24">
        <f>(X332-X394)*10%+Y394</f>
        <v>4.6525776000000008</v>
      </c>
      <c r="AA332" s="24">
        <f>Q332+V332</f>
        <v>2.4</v>
      </c>
      <c r="AB332" s="24">
        <f t="shared" si="1996"/>
        <v>41.43</v>
      </c>
      <c r="AC332" s="24">
        <f t="shared" si="1996"/>
        <v>31.506317324999998</v>
      </c>
      <c r="AD332" s="24">
        <f t="shared" si="1996"/>
        <v>9.9236826750000002</v>
      </c>
      <c r="AE332" s="36">
        <f t="shared" si="2000"/>
        <v>1.2</v>
      </c>
      <c r="AF332" s="24">
        <v>35.200000000000003</v>
      </c>
      <c r="AG332" s="24">
        <f>AE332*AF332*0.5</f>
        <v>21.12</v>
      </c>
      <c r="AH332" s="24">
        <f>AG332-AI332</f>
        <v>15.638673600000001</v>
      </c>
      <c r="AI332" s="24">
        <f>(AG332-AG394)*10%+AH394</f>
        <v>5.4813264000000004</v>
      </c>
      <c r="AJ332" s="36">
        <f t="shared" si="2001"/>
        <v>1.2</v>
      </c>
      <c r="AK332" s="24">
        <v>36.61</v>
      </c>
      <c r="AL332" s="24">
        <f>AJ332*AK332*0.5</f>
        <v>21.965999999999998</v>
      </c>
      <c r="AM332" s="24">
        <f>AL332-AN332</f>
        <v>17.127054944999998</v>
      </c>
      <c r="AN332" s="24">
        <f>(AL332-AL394)*10%+AM394</f>
        <v>4.8389450549999999</v>
      </c>
      <c r="AO332" s="24">
        <f>AE332+AJ332</f>
        <v>2.4</v>
      </c>
      <c r="AP332" s="24">
        <f t="shared" si="1997"/>
        <v>43.085999999999999</v>
      </c>
      <c r="AQ332" s="24">
        <f t="shared" si="1997"/>
        <v>32.765728545000002</v>
      </c>
      <c r="AR332" s="24">
        <f t="shared" si="1997"/>
        <v>10.320271455</v>
      </c>
    </row>
    <row r="333" spans="1:44" s="15" customFormat="1" ht="31.5" hidden="1" x14ac:dyDescent="0.25">
      <c r="A333" s="22" t="s">
        <v>130</v>
      </c>
      <c r="B333" s="7" t="s">
        <v>171</v>
      </c>
      <c r="C333" s="8"/>
      <c r="D333" s="8"/>
      <c r="E333" s="8">
        <f>E334+E335+E336</f>
        <v>1.9640000000000002</v>
      </c>
      <c r="F333" s="8">
        <f>F334+F335+F336</f>
        <v>1.9640000000000002</v>
      </c>
      <c r="G333" s="8">
        <f>G334+G335+G336</f>
        <v>0</v>
      </c>
      <c r="H333" s="8"/>
      <c r="I333" s="8"/>
      <c r="J333" s="8">
        <f>J334+J335+J336</f>
        <v>2.472</v>
      </c>
      <c r="K333" s="8">
        <f>K334+K335+K336</f>
        <v>2.472</v>
      </c>
      <c r="L333" s="8">
        <f>L334+L335+L336</f>
        <v>0</v>
      </c>
      <c r="M333" s="8"/>
      <c r="N333" s="8">
        <f>N334+N335+N336</f>
        <v>4.4359999999999999</v>
      </c>
      <c r="O333" s="8">
        <f>O334+O335+O336</f>
        <v>4.4359999999999999</v>
      </c>
      <c r="P333" s="8">
        <f>P334+P335+P336</f>
        <v>0</v>
      </c>
      <c r="Q333" s="8"/>
      <c r="R333" s="8"/>
      <c r="S333" s="8">
        <f>S334+S335+S336</f>
        <v>2.06</v>
      </c>
      <c r="T333" s="8">
        <f>T334+T335+T336</f>
        <v>2.06</v>
      </c>
      <c r="U333" s="8">
        <f>U334+U335+U336</f>
        <v>0</v>
      </c>
      <c r="V333" s="8"/>
      <c r="W333" s="8"/>
      <c r="X333" s="8">
        <f>X334+X335+X336</f>
        <v>2.5710000000000002</v>
      </c>
      <c r="Y333" s="8">
        <f>Y334+Y335+Y336</f>
        <v>2.5710000000000002</v>
      </c>
      <c r="Z333" s="8">
        <f>Z334+Z335+Z336</f>
        <v>0</v>
      </c>
      <c r="AA333" s="8"/>
      <c r="AB333" s="8">
        <f>AB334+AB335+AB336</f>
        <v>4.6310000000000002</v>
      </c>
      <c r="AC333" s="8">
        <f>AC334+AC335+AC336</f>
        <v>4.6310000000000002</v>
      </c>
      <c r="AD333" s="8">
        <f>AD334+AD335+AD336</f>
        <v>0</v>
      </c>
      <c r="AE333" s="8"/>
      <c r="AF333" s="8"/>
      <c r="AG333" s="8">
        <f>AG334+AG335+AG336</f>
        <v>2.1425000000000001</v>
      </c>
      <c r="AH333" s="8">
        <f>AH334+AH335+AH336</f>
        <v>2.1425000000000001</v>
      </c>
      <c r="AI333" s="8">
        <f>AI334+AI335+AI336</f>
        <v>0</v>
      </c>
      <c r="AJ333" s="8"/>
      <c r="AK333" s="8"/>
      <c r="AL333" s="8">
        <f>AL334+AL335+AL336</f>
        <v>2.6736</v>
      </c>
      <c r="AM333" s="8">
        <f>AM334+AM335+AM336</f>
        <v>2.6736</v>
      </c>
      <c r="AN333" s="8">
        <f>AN334+AN335+AN336</f>
        <v>0</v>
      </c>
      <c r="AO333" s="8"/>
      <c r="AP333" s="8">
        <f>AP334+AP335+AP336</f>
        <v>4.8161000000000005</v>
      </c>
      <c r="AQ333" s="8">
        <f>AQ334+AQ335+AQ336</f>
        <v>4.8161000000000005</v>
      </c>
      <c r="AR333" s="8">
        <f>AR334+AR335+AR336</f>
        <v>0</v>
      </c>
    </row>
    <row r="334" spans="1:44" hidden="1" x14ac:dyDescent="0.25">
      <c r="A334" s="17"/>
      <c r="B334" s="3" t="s">
        <v>23</v>
      </c>
      <c r="C334" s="25">
        <v>0.05</v>
      </c>
      <c r="D334" s="24">
        <v>39.28</v>
      </c>
      <c r="E334" s="24">
        <f>C334*D334</f>
        <v>1.9640000000000002</v>
      </c>
      <c r="F334" s="24">
        <f>E334-G334</f>
        <v>1.9640000000000002</v>
      </c>
      <c r="G334" s="24"/>
      <c r="H334" s="24">
        <v>0.06</v>
      </c>
      <c r="I334" s="24">
        <v>41.2</v>
      </c>
      <c r="J334" s="24">
        <f>H334*I334</f>
        <v>2.472</v>
      </c>
      <c r="K334" s="24">
        <f>J334-L334</f>
        <v>2.472</v>
      </c>
      <c r="L334" s="24"/>
      <c r="M334" s="24">
        <f t="shared" ref="M334:M336" si="2002">C334+H334</f>
        <v>0.11</v>
      </c>
      <c r="N334" s="24">
        <f t="shared" ref="N334:P335" si="2003">E334+J334</f>
        <v>4.4359999999999999</v>
      </c>
      <c r="O334" s="24">
        <f t="shared" si="2003"/>
        <v>4.4359999999999999</v>
      </c>
      <c r="P334" s="24">
        <f t="shared" si="2003"/>
        <v>0</v>
      </c>
      <c r="Q334" s="24">
        <f t="shared" ref="Q334:Q336" si="2004">C334</f>
        <v>0.05</v>
      </c>
      <c r="R334" s="24">
        <v>41.2</v>
      </c>
      <c r="S334" s="24">
        <f>Q334*R334</f>
        <v>2.06</v>
      </c>
      <c r="T334" s="24">
        <f>S334-U334</f>
        <v>2.06</v>
      </c>
      <c r="U334" s="24"/>
      <c r="V334" s="24">
        <f t="shared" ref="V334:V336" si="2005">H334</f>
        <v>0.06</v>
      </c>
      <c r="W334" s="24">
        <v>42.85</v>
      </c>
      <c r="X334" s="24">
        <f>V334*W334</f>
        <v>2.5710000000000002</v>
      </c>
      <c r="Y334" s="24">
        <f>X334-Z334</f>
        <v>2.5710000000000002</v>
      </c>
      <c r="Z334" s="24"/>
      <c r="AA334" s="24">
        <f t="shared" ref="AA334:AA336" si="2006">Q334+V334</f>
        <v>0.11</v>
      </c>
      <c r="AB334" s="24">
        <f t="shared" ref="AB334:AD335" si="2007">S334+X334</f>
        <v>4.6310000000000002</v>
      </c>
      <c r="AC334" s="24">
        <f t="shared" si="2007"/>
        <v>4.6310000000000002</v>
      </c>
      <c r="AD334" s="24">
        <f t="shared" si="2007"/>
        <v>0</v>
      </c>
      <c r="AE334" s="24">
        <f t="shared" ref="AE334:AE336" si="2008">C334</f>
        <v>0.05</v>
      </c>
      <c r="AF334" s="24">
        <v>42.85</v>
      </c>
      <c r="AG334" s="24">
        <f>AE334*AF334</f>
        <v>2.1425000000000001</v>
      </c>
      <c r="AH334" s="24">
        <f>AG334-AI334</f>
        <v>2.1425000000000001</v>
      </c>
      <c r="AI334" s="24"/>
      <c r="AJ334" s="24">
        <f t="shared" ref="AJ334:AJ336" si="2009">H334</f>
        <v>0.06</v>
      </c>
      <c r="AK334" s="24">
        <v>44.56</v>
      </c>
      <c r="AL334" s="24">
        <f>AJ334*AK334</f>
        <v>2.6736</v>
      </c>
      <c r="AM334" s="24">
        <f>AL334-AN334</f>
        <v>2.6736</v>
      </c>
      <c r="AN334" s="24"/>
      <c r="AO334" s="24">
        <f t="shared" si="1980"/>
        <v>0.11</v>
      </c>
      <c r="AP334" s="24">
        <f t="shared" ref="AP334:AP335" si="2010">AG334+AL334</f>
        <v>4.8161000000000005</v>
      </c>
      <c r="AQ334" s="24">
        <f t="shared" ref="AQ334:AQ335" si="2011">AH334+AM334</f>
        <v>4.8161000000000005</v>
      </c>
      <c r="AR334" s="24">
        <f t="shared" ref="AR334:AR335" si="2012">AI334+AN334</f>
        <v>0</v>
      </c>
    </row>
    <row r="335" spans="1:44" hidden="1" x14ac:dyDescent="0.25">
      <c r="A335" s="17"/>
      <c r="B335" s="3" t="s">
        <v>25</v>
      </c>
      <c r="C335" s="25">
        <v>0</v>
      </c>
      <c r="D335" s="24">
        <v>32.270000000000003</v>
      </c>
      <c r="E335" s="24">
        <f>C335*D335</f>
        <v>0</v>
      </c>
      <c r="F335" s="24">
        <f>E335-G335</f>
        <v>0</v>
      </c>
      <c r="G335" s="24"/>
      <c r="H335" s="24">
        <v>0</v>
      </c>
      <c r="I335" s="24">
        <v>33.85</v>
      </c>
      <c r="J335" s="24">
        <f>H335*I335</f>
        <v>0</v>
      </c>
      <c r="K335" s="24">
        <f>J335-L335</f>
        <v>0</v>
      </c>
      <c r="L335" s="24"/>
      <c r="M335" s="24">
        <f t="shared" si="2002"/>
        <v>0</v>
      </c>
      <c r="N335" s="24">
        <f t="shared" si="2003"/>
        <v>0</v>
      </c>
      <c r="O335" s="24">
        <f t="shared" si="2003"/>
        <v>0</v>
      </c>
      <c r="P335" s="24">
        <f t="shared" si="2003"/>
        <v>0</v>
      </c>
      <c r="Q335" s="24">
        <f t="shared" si="2004"/>
        <v>0</v>
      </c>
      <c r="R335" s="24">
        <v>33.85</v>
      </c>
      <c r="S335" s="24">
        <f>Q335*R335</f>
        <v>0</v>
      </c>
      <c r="T335" s="24">
        <f>S335-U335</f>
        <v>0</v>
      </c>
      <c r="U335" s="24"/>
      <c r="V335" s="24">
        <f t="shared" si="2005"/>
        <v>0</v>
      </c>
      <c r="W335" s="24">
        <v>35.200000000000003</v>
      </c>
      <c r="X335" s="24">
        <f>V335*W335</f>
        <v>0</v>
      </c>
      <c r="Y335" s="24">
        <f>X335-Z335</f>
        <v>0</v>
      </c>
      <c r="Z335" s="24"/>
      <c r="AA335" s="24">
        <f t="shared" si="2006"/>
        <v>0</v>
      </c>
      <c r="AB335" s="24">
        <f t="shared" si="2007"/>
        <v>0</v>
      </c>
      <c r="AC335" s="24">
        <f t="shared" si="2007"/>
        <v>0</v>
      </c>
      <c r="AD335" s="24">
        <f t="shared" si="2007"/>
        <v>0</v>
      </c>
      <c r="AE335" s="24">
        <f t="shared" si="2008"/>
        <v>0</v>
      </c>
      <c r="AF335" s="24">
        <v>35.200000000000003</v>
      </c>
      <c r="AG335" s="24">
        <f>AE335*AF335</f>
        <v>0</v>
      </c>
      <c r="AH335" s="24">
        <f>AG335-AI335</f>
        <v>0</v>
      </c>
      <c r="AI335" s="24"/>
      <c r="AJ335" s="24">
        <f t="shared" si="2009"/>
        <v>0</v>
      </c>
      <c r="AK335" s="24">
        <v>36.61</v>
      </c>
      <c r="AL335" s="24">
        <f>AJ335*AK335</f>
        <v>0</v>
      </c>
      <c r="AM335" s="24">
        <f>AL335-AN335</f>
        <v>0</v>
      </c>
      <c r="AN335" s="24"/>
      <c r="AO335" s="24">
        <f t="shared" si="1980"/>
        <v>0</v>
      </c>
      <c r="AP335" s="24">
        <f t="shared" si="2010"/>
        <v>0</v>
      </c>
      <c r="AQ335" s="24">
        <f t="shared" si="2011"/>
        <v>0</v>
      </c>
      <c r="AR335" s="24">
        <f t="shared" si="2012"/>
        <v>0</v>
      </c>
    </row>
    <row r="336" spans="1:44" ht="31.5" hidden="1" x14ac:dyDescent="0.25">
      <c r="A336" s="17"/>
      <c r="B336" s="3" t="s">
        <v>156</v>
      </c>
      <c r="C336" s="24">
        <v>0</v>
      </c>
      <c r="D336" s="24">
        <v>32.270000000000003</v>
      </c>
      <c r="E336" s="24">
        <f>C336*D336*0.5</f>
        <v>0</v>
      </c>
      <c r="F336" s="24">
        <f>E336</f>
        <v>0</v>
      </c>
      <c r="G336" s="24"/>
      <c r="H336" s="24">
        <v>0</v>
      </c>
      <c r="I336" s="24">
        <v>33.85</v>
      </c>
      <c r="J336" s="24">
        <f>H336*I336*0.5</f>
        <v>0</v>
      </c>
      <c r="K336" s="24">
        <f>J336</f>
        <v>0</v>
      </c>
      <c r="L336" s="24"/>
      <c r="M336" s="24">
        <f t="shared" si="2002"/>
        <v>0</v>
      </c>
      <c r="N336" s="24">
        <f>E336+J336</f>
        <v>0</v>
      </c>
      <c r="O336" s="24">
        <f>E336+J336</f>
        <v>0</v>
      </c>
      <c r="P336" s="24">
        <v>0</v>
      </c>
      <c r="Q336" s="24">
        <f t="shared" si="2004"/>
        <v>0</v>
      </c>
      <c r="R336" s="24">
        <v>33.85</v>
      </c>
      <c r="S336" s="24">
        <f>Q336*R336*0.5</f>
        <v>0</v>
      </c>
      <c r="T336" s="24">
        <f>S336</f>
        <v>0</v>
      </c>
      <c r="U336" s="24"/>
      <c r="V336" s="24">
        <f t="shared" si="2005"/>
        <v>0</v>
      </c>
      <c r="W336" s="24">
        <v>35.200000000000003</v>
      </c>
      <c r="X336" s="24">
        <f>V336*W336*0.5</f>
        <v>0</v>
      </c>
      <c r="Y336" s="24">
        <f>X336</f>
        <v>0</v>
      </c>
      <c r="Z336" s="24"/>
      <c r="AA336" s="24">
        <f t="shared" si="2006"/>
        <v>0</v>
      </c>
      <c r="AB336" s="24">
        <f>S336+X336</f>
        <v>0</v>
      </c>
      <c r="AC336" s="24">
        <f>AB336</f>
        <v>0</v>
      </c>
      <c r="AD336" s="24">
        <v>0</v>
      </c>
      <c r="AE336" s="24">
        <f t="shared" si="2008"/>
        <v>0</v>
      </c>
      <c r="AF336" s="24">
        <v>35.200000000000003</v>
      </c>
      <c r="AG336" s="24">
        <f>AE336*AF336*0.5</f>
        <v>0</v>
      </c>
      <c r="AH336" s="24">
        <f>AG336</f>
        <v>0</v>
      </c>
      <c r="AI336" s="24"/>
      <c r="AJ336" s="24">
        <f t="shared" si="2009"/>
        <v>0</v>
      </c>
      <c r="AK336" s="24">
        <v>36.61</v>
      </c>
      <c r="AL336" s="24">
        <f>AJ336*AK336*0.5</f>
        <v>0</v>
      </c>
      <c r="AM336" s="24">
        <f>AL336</f>
        <v>0</v>
      </c>
      <c r="AN336" s="24"/>
      <c r="AO336" s="24">
        <f t="shared" si="1980"/>
        <v>0</v>
      </c>
      <c r="AP336" s="24">
        <f>AG336+AL336</f>
        <v>0</v>
      </c>
      <c r="AQ336" s="24">
        <f>AP336</f>
        <v>0</v>
      </c>
      <c r="AR336" s="24">
        <v>0</v>
      </c>
    </row>
    <row r="337" spans="1:44" s="15" customFormat="1" ht="31.5" hidden="1" x14ac:dyDescent="0.25">
      <c r="A337" s="22" t="s">
        <v>131</v>
      </c>
      <c r="B337" s="29" t="s">
        <v>172</v>
      </c>
      <c r="C337" s="8"/>
      <c r="D337" s="8"/>
      <c r="E337" s="8">
        <f>E338+E339+E340</f>
        <v>3.5074000000000001</v>
      </c>
      <c r="F337" s="8">
        <f>F338+F339+F340</f>
        <v>3.5074000000000001</v>
      </c>
      <c r="G337" s="8">
        <f>G338+G339+G340</f>
        <v>0</v>
      </c>
      <c r="H337" s="8"/>
      <c r="I337" s="8"/>
      <c r="J337" s="8">
        <f>J338+J339+J340</f>
        <v>12.876500000000002</v>
      </c>
      <c r="K337" s="8">
        <f>K338+K339+K340</f>
        <v>12.876500000000002</v>
      </c>
      <c r="L337" s="8">
        <f>L338+L339+L340</f>
        <v>0</v>
      </c>
      <c r="M337" s="8"/>
      <c r="N337" s="8">
        <f>N338+N339+N340</f>
        <v>16.383900000000001</v>
      </c>
      <c r="O337" s="8">
        <f>O338+O339+O340</f>
        <v>16.383900000000001</v>
      </c>
      <c r="P337" s="8">
        <f>P338+P339+P340</f>
        <v>0</v>
      </c>
      <c r="Q337" s="8"/>
      <c r="R337" s="8"/>
      <c r="S337" s="8">
        <f>S338+S339+S340</f>
        <v>3.6790000000000003</v>
      </c>
      <c r="T337" s="8">
        <f>T338+T339+T340</f>
        <v>3.6790000000000003</v>
      </c>
      <c r="U337" s="8">
        <f>U338+U339+U340</f>
        <v>0</v>
      </c>
      <c r="V337" s="8"/>
      <c r="W337" s="8"/>
      <c r="X337" s="8">
        <f>X338+X339+X340</f>
        <v>13.391000000000002</v>
      </c>
      <c r="Y337" s="8">
        <f>Y338+Y339+Y340</f>
        <v>13.391000000000002</v>
      </c>
      <c r="Z337" s="8">
        <f>Z338+Z339+Z340</f>
        <v>0</v>
      </c>
      <c r="AA337" s="8"/>
      <c r="AB337" s="8">
        <f>AB338+AB339+AB340</f>
        <v>17.070000000000004</v>
      </c>
      <c r="AC337" s="8">
        <f>AC338+AC339+AC340</f>
        <v>17.070000000000004</v>
      </c>
      <c r="AD337" s="8">
        <f>AD338+AD339+AD340</f>
        <v>0</v>
      </c>
      <c r="AE337" s="8"/>
      <c r="AF337" s="8"/>
      <c r="AG337" s="8">
        <f>AG338+AG339+AG340</f>
        <v>3.8260000000000005</v>
      </c>
      <c r="AH337" s="8">
        <f>AH338+AH339+AH340</f>
        <v>3.8260000000000005</v>
      </c>
      <c r="AI337" s="8">
        <f>AI338+AI339+AI340</f>
        <v>0</v>
      </c>
      <c r="AJ337" s="8"/>
      <c r="AK337" s="8"/>
      <c r="AL337" s="8">
        <f>AL338+AL339+AL340</f>
        <v>13.926500000000001</v>
      </c>
      <c r="AM337" s="8">
        <f>AM338+AM339+AM340</f>
        <v>13.926500000000001</v>
      </c>
      <c r="AN337" s="8">
        <f>AN338+AN339+AN340</f>
        <v>0</v>
      </c>
      <c r="AO337" s="8"/>
      <c r="AP337" s="8">
        <f>AP338+AP339+AP340</f>
        <v>17.752500000000005</v>
      </c>
      <c r="AQ337" s="8">
        <f>AQ338+AQ339+AQ340</f>
        <v>17.752500000000005</v>
      </c>
      <c r="AR337" s="8">
        <f>AR338+AR339+AR340</f>
        <v>0</v>
      </c>
    </row>
    <row r="338" spans="1:44" hidden="1" x14ac:dyDescent="0.25">
      <c r="A338" s="17"/>
      <c r="B338" s="3" t="s">
        <v>23</v>
      </c>
      <c r="C338" s="24">
        <v>0.04</v>
      </c>
      <c r="D338" s="24">
        <v>39.28</v>
      </c>
      <c r="E338" s="24">
        <f>C338*D338</f>
        <v>1.5712000000000002</v>
      </c>
      <c r="F338" s="24">
        <f>E338-G338</f>
        <v>1.5712000000000002</v>
      </c>
      <c r="G338" s="24"/>
      <c r="H338" s="24">
        <v>0.14000000000000001</v>
      </c>
      <c r="I338" s="24">
        <v>41.2</v>
      </c>
      <c r="J338" s="24">
        <f>H338*I338</f>
        <v>5.7680000000000007</v>
      </c>
      <c r="K338" s="24">
        <f>J338-L338</f>
        <v>5.7680000000000007</v>
      </c>
      <c r="L338" s="24"/>
      <c r="M338" s="24">
        <f t="shared" ref="M338:M340" si="2013">C338+H338</f>
        <v>0.18000000000000002</v>
      </c>
      <c r="N338" s="24">
        <f t="shared" ref="N338:P339" si="2014">E338+J338</f>
        <v>7.3392000000000008</v>
      </c>
      <c r="O338" s="24">
        <f t="shared" si="2014"/>
        <v>7.3392000000000008</v>
      </c>
      <c r="P338" s="24">
        <f t="shared" si="2014"/>
        <v>0</v>
      </c>
      <c r="Q338" s="24">
        <f t="shared" ref="Q338:Q340" si="2015">C338</f>
        <v>0.04</v>
      </c>
      <c r="R338" s="24">
        <v>41.2</v>
      </c>
      <c r="S338" s="24">
        <f>Q338*R338</f>
        <v>1.6480000000000001</v>
      </c>
      <c r="T338" s="24">
        <f>S338-U338</f>
        <v>1.6480000000000001</v>
      </c>
      <c r="U338" s="24"/>
      <c r="V338" s="24">
        <f t="shared" ref="V338:V340" si="2016">H338</f>
        <v>0.14000000000000001</v>
      </c>
      <c r="W338" s="24">
        <v>42.85</v>
      </c>
      <c r="X338" s="24">
        <f>V338*W338</f>
        <v>5.9990000000000006</v>
      </c>
      <c r="Y338" s="24">
        <f>X338-Z338</f>
        <v>5.9990000000000006</v>
      </c>
      <c r="Z338" s="24"/>
      <c r="AA338" s="24">
        <f t="shared" ref="AA338:AA340" si="2017">Q338+V338</f>
        <v>0.18000000000000002</v>
      </c>
      <c r="AB338" s="24">
        <f t="shared" ref="AB338:AD339" si="2018">S338+X338</f>
        <v>7.6470000000000002</v>
      </c>
      <c r="AC338" s="24">
        <f t="shared" si="2018"/>
        <v>7.6470000000000002</v>
      </c>
      <c r="AD338" s="24">
        <f t="shared" si="2018"/>
        <v>0</v>
      </c>
      <c r="AE338" s="24">
        <f t="shared" ref="AE338:AE340" si="2019">C338</f>
        <v>0.04</v>
      </c>
      <c r="AF338" s="24">
        <v>42.85</v>
      </c>
      <c r="AG338" s="24">
        <f>AE338*AF338</f>
        <v>1.7140000000000002</v>
      </c>
      <c r="AH338" s="24">
        <f>AG338-AI338</f>
        <v>1.7140000000000002</v>
      </c>
      <c r="AI338" s="24"/>
      <c r="AJ338" s="24">
        <f t="shared" ref="AJ338:AJ340" si="2020">H338</f>
        <v>0.14000000000000001</v>
      </c>
      <c r="AK338" s="24">
        <v>44.56</v>
      </c>
      <c r="AL338" s="24">
        <f>AJ338*AK338</f>
        <v>6.2384000000000013</v>
      </c>
      <c r="AM338" s="24">
        <f>AL338-AN338</f>
        <v>6.2384000000000013</v>
      </c>
      <c r="AN338" s="24"/>
      <c r="AO338" s="24">
        <f t="shared" si="1980"/>
        <v>0.18000000000000002</v>
      </c>
      <c r="AP338" s="24">
        <f t="shared" ref="AP338:AP339" si="2021">AG338+AL338</f>
        <v>7.9524000000000017</v>
      </c>
      <c r="AQ338" s="24">
        <f t="shared" ref="AQ338:AQ339" si="2022">AH338+AM338</f>
        <v>7.9524000000000017</v>
      </c>
      <c r="AR338" s="24">
        <f t="shared" ref="AR338:AR339" si="2023">AI338+AN338</f>
        <v>0</v>
      </c>
    </row>
    <row r="339" spans="1:44" hidden="1" x14ac:dyDescent="0.25">
      <c r="A339" s="17"/>
      <c r="B339" s="3" t="s">
        <v>25</v>
      </c>
      <c r="C339" s="24">
        <v>0.04</v>
      </c>
      <c r="D339" s="24">
        <v>32.270000000000003</v>
      </c>
      <c r="E339" s="24">
        <f>C339*D339</f>
        <v>1.2908000000000002</v>
      </c>
      <c r="F339" s="24">
        <f>E339-G339</f>
        <v>1.2908000000000002</v>
      </c>
      <c r="G339" s="24"/>
      <c r="H339" s="24">
        <v>0.14000000000000001</v>
      </c>
      <c r="I339" s="24">
        <v>33.85</v>
      </c>
      <c r="J339" s="24">
        <f>H339*I339</f>
        <v>4.7390000000000008</v>
      </c>
      <c r="K339" s="24">
        <f>J339-L339</f>
        <v>4.7390000000000008</v>
      </c>
      <c r="L339" s="24"/>
      <c r="M339" s="24">
        <f t="shared" si="2013"/>
        <v>0.18000000000000002</v>
      </c>
      <c r="N339" s="24">
        <f t="shared" si="2014"/>
        <v>6.0298000000000007</v>
      </c>
      <c r="O339" s="24">
        <f t="shared" si="2014"/>
        <v>6.0298000000000007</v>
      </c>
      <c r="P339" s="24">
        <f t="shared" si="2014"/>
        <v>0</v>
      </c>
      <c r="Q339" s="24">
        <f t="shared" si="2015"/>
        <v>0.04</v>
      </c>
      <c r="R339" s="24">
        <v>33.85</v>
      </c>
      <c r="S339" s="24">
        <f>Q339*R339</f>
        <v>1.3540000000000001</v>
      </c>
      <c r="T339" s="24">
        <f>S339-U339</f>
        <v>1.3540000000000001</v>
      </c>
      <c r="U339" s="24"/>
      <c r="V339" s="24">
        <f t="shared" si="2016"/>
        <v>0.14000000000000001</v>
      </c>
      <c r="W339" s="24">
        <v>35.200000000000003</v>
      </c>
      <c r="X339" s="24">
        <f>V339*W339</f>
        <v>4.9280000000000008</v>
      </c>
      <c r="Y339" s="24">
        <f>X339-Z339</f>
        <v>4.9280000000000008</v>
      </c>
      <c r="Z339" s="24"/>
      <c r="AA339" s="24">
        <f t="shared" si="2017"/>
        <v>0.18000000000000002</v>
      </c>
      <c r="AB339" s="24">
        <f t="shared" si="2018"/>
        <v>6.2820000000000009</v>
      </c>
      <c r="AC339" s="24">
        <f t="shared" si="2018"/>
        <v>6.2820000000000009</v>
      </c>
      <c r="AD339" s="24">
        <f t="shared" si="2018"/>
        <v>0</v>
      </c>
      <c r="AE339" s="24">
        <f t="shared" si="2019"/>
        <v>0.04</v>
      </c>
      <c r="AF339" s="24">
        <v>35.200000000000003</v>
      </c>
      <c r="AG339" s="24">
        <f>AE339*AF339</f>
        <v>1.4080000000000001</v>
      </c>
      <c r="AH339" s="24">
        <f>AG339-AI339</f>
        <v>1.4080000000000001</v>
      </c>
      <c r="AI339" s="24"/>
      <c r="AJ339" s="24">
        <f t="shared" si="2020"/>
        <v>0.14000000000000001</v>
      </c>
      <c r="AK339" s="24">
        <v>36.61</v>
      </c>
      <c r="AL339" s="24">
        <f>AJ339*AK339</f>
        <v>5.1254000000000008</v>
      </c>
      <c r="AM339" s="24">
        <f>AL339-AN339</f>
        <v>5.1254000000000008</v>
      </c>
      <c r="AN339" s="24"/>
      <c r="AO339" s="24">
        <f t="shared" si="1980"/>
        <v>0.18000000000000002</v>
      </c>
      <c r="AP339" s="24">
        <f t="shared" si="2021"/>
        <v>6.5334000000000012</v>
      </c>
      <c r="AQ339" s="24">
        <f t="shared" si="2022"/>
        <v>6.5334000000000012</v>
      </c>
      <c r="AR339" s="24">
        <f t="shared" si="2023"/>
        <v>0</v>
      </c>
    </row>
    <row r="340" spans="1:44" ht="31.5" hidden="1" x14ac:dyDescent="0.25">
      <c r="A340" s="17"/>
      <c r="B340" s="3" t="s">
        <v>156</v>
      </c>
      <c r="C340" s="24">
        <v>0.04</v>
      </c>
      <c r="D340" s="24">
        <v>32.270000000000003</v>
      </c>
      <c r="E340" s="24">
        <f>C340*D340*0.5</f>
        <v>0.64540000000000008</v>
      </c>
      <c r="F340" s="24">
        <f>E340</f>
        <v>0.64540000000000008</v>
      </c>
      <c r="G340" s="24"/>
      <c r="H340" s="24">
        <v>0.14000000000000001</v>
      </c>
      <c r="I340" s="24">
        <v>33.85</v>
      </c>
      <c r="J340" s="24">
        <f>H340*I340*0.5</f>
        <v>2.3695000000000004</v>
      </c>
      <c r="K340" s="24">
        <f>J340</f>
        <v>2.3695000000000004</v>
      </c>
      <c r="L340" s="24"/>
      <c r="M340" s="24">
        <f t="shared" si="2013"/>
        <v>0.18000000000000002</v>
      </c>
      <c r="N340" s="24">
        <f>E340+J340</f>
        <v>3.0149000000000004</v>
      </c>
      <c r="O340" s="24">
        <f>N340</f>
        <v>3.0149000000000004</v>
      </c>
      <c r="P340" s="24">
        <v>0</v>
      </c>
      <c r="Q340" s="24">
        <f t="shared" si="2015"/>
        <v>0.04</v>
      </c>
      <c r="R340" s="24">
        <v>33.85</v>
      </c>
      <c r="S340" s="24">
        <f>Q340*R340*0.5</f>
        <v>0.67700000000000005</v>
      </c>
      <c r="T340" s="24">
        <f>S340</f>
        <v>0.67700000000000005</v>
      </c>
      <c r="U340" s="24"/>
      <c r="V340" s="24">
        <f t="shared" si="2016"/>
        <v>0.14000000000000001</v>
      </c>
      <c r="W340" s="24">
        <v>35.200000000000003</v>
      </c>
      <c r="X340" s="24">
        <f>V340*W340*0.5</f>
        <v>2.4640000000000004</v>
      </c>
      <c r="Y340" s="24">
        <f>X340</f>
        <v>2.4640000000000004</v>
      </c>
      <c r="Z340" s="24"/>
      <c r="AA340" s="24">
        <f t="shared" si="2017"/>
        <v>0.18000000000000002</v>
      </c>
      <c r="AB340" s="24">
        <f>S340+X340</f>
        <v>3.1410000000000005</v>
      </c>
      <c r="AC340" s="24">
        <f>AB340</f>
        <v>3.1410000000000005</v>
      </c>
      <c r="AD340" s="24">
        <v>0</v>
      </c>
      <c r="AE340" s="24">
        <f t="shared" si="2019"/>
        <v>0.04</v>
      </c>
      <c r="AF340" s="24">
        <v>35.200000000000003</v>
      </c>
      <c r="AG340" s="24">
        <f>AE340*AF340*0.5</f>
        <v>0.70400000000000007</v>
      </c>
      <c r="AH340" s="24">
        <f>AG340</f>
        <v>0.70400000000000007</v>
      </c>
      <c r="AI340" s="24"/>
      <c r="AJ340" s="24">
        <f t="shared" si="2020"/>
        <v>0.14000000000000001</v>
      </c>
      <c r="AK340" s="24">
        <v>36.61</v>
      </c>
      <c r="AL340" s="24">
        <f>AJ340*AK340*0.5</f>
        <v>2.5627000000000004</v>
      </c>
      <c r="AM340" s="24">
        <f>AL340</f>
        <v>2.5627000000000004</v>
      </c>
      <c r="AN340" s="24"/>
      <c r="AO340" s="24">
        <f t="shared" si="1980"/>
        <v>0.18000000000000002</v>
      </c>
      <c r="AP340" s="24">
        <f>AG340+AL340</f>
        <v>3.2667000000000006</v>
      </c>
      <c r="AQ340" s="24">
        <f>AP340</f>
        <v>3.2667000000000006</v>
      </c>
      <c r="AR340" s="24">
        <v>0</v>
      </c>
    </row>
    <row r="341" spans="1:44" s="15" customFormat="1" ht="31.5" hidden="1" x14ac:dyDescent="0.25">
      <c r="A341" s="22" t="s">
        <v>132</v>
      </c>
      <c r="B341" s="7" t="s">
        <v>54</v>
      </c>
      <c r="C341" s="8"/>
      <c r="D341" s="8"/>
      <c r="E341" s="8">
        <f>E342+E343+E344</f>
        <v>16.660150000000002</v>
      </c>
      <c r="F341" s="8">
        <f>F342+F343+F344</f>
        <v>16.660150000000002</v>
      </c>
      <c r="G341" s="8">
        <f>G342+G343+G344</f>
        <v>0</v>
      </c>
      <c r="H341" s="8"/>
      <c r="I341" s="8"/>
      <c r="J341" s="8">
        <f>J342+J343+J344</f>
        <v>14.716000000000001</v>
      </c>
      <c r="K341" s="8">
        <f>K342+K343+K344</f>
        <v>14.716000000000001</v>
      </c>
      <c r="L341" s="8">
        <f>L342+L343+L344</f>
        <v>0</v>
      </c>
      <c r="M341" s="8"/>
      <c r="N341" s="8">
        <f>N342+N343+N344</f>
        <v>31.376149999999999</v>
      </c>
      <c r="O341" s="8">
        <f>O342+O343+O344</f>
        <v>31.376149999999999</v>
      </c>
      <c r="P341" s="8">
        <f>P342+P343+P344</f>
        <v>0</v>
      </c>
      <c r="Q341" s="8"/>
      <c r="R341" s="8"/>
      <c r="S341" s="8">
        <f>S342+S343+S344</f>
        <v>17.475250000000003</v>
      </c>
      <c r="T341" s="8">
        <f>T342+T343+T344</f>
        <v>17.475250000000003</v>
      </c>
      <c r="U341" s="8">
        <f>U342+U343+U344</f>
        <v>0</v>
      </c>
      <c r="V341" s="8"/>
      <c r="W341" s="8"/>
      <c r="X341" s="8">
        <f>X342+X343+X344</f>
        <v>15.304000000000002</v>
      </c>
      <c r="Y341" s="8">
        <f>Y342+Y343+Y344</f>
        <v>15.304000000000002</v>
      </c>
      <c r="Z341" s="8">
        <f>Z342+Z343+Z344</f>
        <v>0</v>
      </c>
      <c r="AA341" s="8"/>
      <c r="AB341" s="8">
        <f>AB342+AB343+AB344</f>
        <v>32.779250000000005</v>
      </c>
      <c r="AC341" s="8">
        <f>AC342+AC343+AC344</f>
        <v>32.779250000000005</v>
      </c>
      <c r="AD341" s="8">
        <f>AD342+AD343+AD344</f>
        <v>0</v>
      </c>
      <c r="AE341" s="8"/>
      <c r="AF341" s="8"/>
      <c r="AG341" s="8">
        <f>AG342+AG343+AG344</f>
        <v>18.173500000000001</v>
      </c>
      <c r="AH341" s="8">
        <f>AH342+AH343+AH344</f>
        <v>18.173500000000001</v>
      </c>
      <c r="AI341" s="8">
        <f>AI342+AI343+AI344</f>
        <v>0</v>
      </c>
      <c r="AJ341" s="8"/>
      <c r="AK341" s="8"/>
      <c r="AL341" s="8">
        <f>AL342+AL343+AL344</f>
        <v>15.916</v>
      </c>
      <c r="AM341" s="8">
        <f>AM342+AM343+AM344</f>
        <v>15.916</v>
      </c>
      <c r="AN341" s="8">
        <f>AN342+AN343+AN344</f>
        <v>0</v>
      </c>
      <c r="AO341" s="8"/>
      <c r="AP341" s="8">
        <f>AP342+AP343+AP344</f>
        <v>34.089500000000001</v>
      </c>
      <c r="AQ341" s="8">
        <f>AQ342+AQ343+AQ344</f>
        <v>34.089500000000001</v>
      </c>
      <c r="AR341" s="8">
        <f>AR342+AR343+AR344</f>
        <v>0</v>
      </c>
    </row>
    <row r="342" spans="1:44" hidden="1" x14ac:dyDescent="0.25">
      <c r="A342" s="17"/>
      <c r="B342" s="3" t="s">
        <v>23</v>
      </c>
      <c r="C342" s="24">
        <v>0.19</v>
      </c>
      <c r="D342" s="24">
        <v>39.28</v>
      </c>
      <c r="E342" s="24">
        <f>C342*D342</f>
        <v>7.4632000000000005</v>
      </c>
      <c r="F342" s="24">
        <f>E342-G342</f>
        <v>7.4632000000000005</v>
      </c>
      <c r="G342" s="24"/>
      <c r="H342" s="24">
        <v>0.16</v>
      </c>
      <c r="I342" s="24">
        <v>41.2</v>
      </c>
      <c r="J342" s="24">
        <f>H342*I342</f>
        <v>6.5920000000000005</v>
      </c>
      <c r="K342" s="24">
        <f>J342-L342</f>
        <v>6.5920000000000005</v>
      </c>
      <c r="L342" s="24"/>
      <c r="M342" s="24">
        <f t="shared" ref="M342:M344" si="2024">C342+H342</f>
        <v>0.35</v>
      </c>
      <c r="N342" s="24">
        <f t="shared" ref="N342:P343" si="2025">E342+J342</f>
        <v>14.055200000000001</v>
      </c>
      <c r="O342" s="24">
        <f t="shared" si="2025"/>
        <v>14.055200000000001</v>
      </c>
      <c r="P342" s="24">
        <f t="shared" si="2025"/>
        <v>0</v>
      </c>
      <c r="Q342" s="24">
        <f t="shared" ref="Q342:Q344" si="2026">C342</f>
        <v>0.19</v>
      </c>
      <c r="R342" s="24">
        <v>41.2</v>
      </c>
      <c r="S342" s="24">
        <f>Q342*R342</f>
        <v>7.8280000000000003</v>
      </c>
      <c r="T342" s="24">
        <f>S342-U342</f>
        <v>7.8280000000000003</v>
      </c>
      <c r="U342" s="24"/>
      <c r="V342" s="24">
        <f t="shared" ref="V342:V344" si="2027">H342</f>
        <v>0.16</v>
      </c>
      <c r="W342" s="24">
        <v>42.85</v>
      </c>
      <c r="X342" s="24">
        <f>V342*W342</f>
        <v>6.8560000000000008</v>
      </c>
      <c r="Y342" s="24">
        <f>X342-Z342</f>
        <v>6.8560000000000008</v>
      </c>
      <c r="Z342" s="24"/>
      <c r="AA342" s="24">
        <f t="shared" ref="AA342:AA344" si="2028">Q342+V342</f>
        <v>0.35</v>
      </c>
      <c r="AB342" s="24">
        <f t="shared" ref="AB342:AD343" si="2029">S342+X342</f>
        <v>14.684000000000001</v>
      </c>
      <c r="AC342" s="24">
        <f t="shared" si="2029"/>
        <v>14.684000000000001</v>
      </c>
      <c r="AD342" s="24">
        <f t="shared" si="2029"/>
        <v>0</v>
      </c>
      <c r="AE342" s="24">
        <f t="shared" ref="AE342:AE344" si="2030">C342</f>
        <v>0.19</v>
      </c>
      <c r="AF342" s="24">
        <v>42.85</v>
      </c>
      <c r="AG342" s="24">
        <f>AE342*AF342</f>
        <v>8.1415000000000006</v>
      </c>
      <c r="AH342" s="24">
        <f>AG342-AI342</f>
        <v>8.1415000000000006</v>
      </c>
      <c r="AI342" s="24"/>
      <c r="AJ342" s="24">
        <f t="shared" ref="AJ342:AJ344" si="2031">V342</f>
        <v>0.16</v>
      </c>
      <c r="AK342" s="24">
        <v>44.56</v>
      </c>
      <c r="AL342" s="24">
        <f>AJ342*AK342</f>
        <v>7.1296000000000008</v>
      </c>
      <c r="AM342" s="24">
        <f>AL342-AN342</f>
        <v>7.1296000000000008</v>
      </c>
      <c r="AN342" s="24"/>
      <c r="AO342" s="24">
        <f t="shared" si="1980"/>
        <v>0.35</v>
      </c>
      <c r="AP342" s="24">
        <f t="shared" ref="AP342:AP343" si="2032">AG342+AL342</f>
        <v>15.271100000000001</v>
      </c>
      <c r="AQ342" s="24">
        <f t="shared" ref="AQ342:AQ343" si="2033">AH342+AM342</f>
        <v>15.271100000000001</v>
      </c>
      <c r="AR342" s="24">
        <f t="shared" ref="AR342:AR343" si="2034">AI342+AN342</f>
        <v>0</v>
      </c>
    </row>
    <row r="343" spans="1:44" hidden="1" x14ac:dyDescent="0.25">
      <c r="A343" s="17"/>
      <c r="B343" s="3" t="s">
        <v>25</v>
      </c>
      <c r="C343" s="24">
        <v>0.19</v>
      </c>
      <c r="D343" s="24">
        <v>32.270000000000003</v>
      </c>
      <c r="E343" s="24">
        <f>C343*D343</f>
        <v>6.1313000000000004</v>
      </c>
      <c r="F343" s="24">
        <f>E343-G343</f>
        <v>6.1313000000000004</v>
      </c>
      <c r="G343" s="24"/>
      <c r="H343" s="24">
        <v>0.16</v>
      </c>
      <c r="I343" s="24">
        <v>33.85</v>
      </c>
      <c r="J343" s="24">
        <f>H343*I343</f>
        <v>5.4160000000000004</v>
      </c>
      <c r="K343" s="24">
        <f>J343-L343</f>
        <v>5.4160000000000004</v>
      </c>
      <c r="L343" s="24"/>
      <c r="M343" s="24">
        <f t="shared" si="2024"/>
        <v>0.35</v>
      </c>
      <c r="N343" s="24">
        <f t="shared" si="2025"/>
        <v>11.5473</v>
      </c>
      <c r="O343" s="24">
        <f t="shared" si="2025"/>
        <v>11.5473</v>
      </c>
      <c r="P343" s="24">
        <f t="shared" si="2025"/>
        <v>0</v>
      </c>
      <c r="Q343" s="24">
        <f t="shared" si="2026"/>
        <v>0.19</v>
      </c>
      <c r="R343" s="24">
        <v>33.85</v>
      </c>
      <c r="S343" s="24">
        <f>Q343*R343</f>
        <v>6.4315000000000007</v>
      </c>
      <c r="T343" s="24">
        <f>S343-U343</f>
        <v>6.4315000000000007</v>
      </c>
      <c r="U343" s="24"/>
      <c r="V343" s="24">
        <f t="shared" si="2027"/>
        <v>0.16</v>
      </c>
      <c r="W343" s="24">
        <v>35.200000000000003</v>
      </c>
      <c r="X343" s="24">
        <f>V343*W343</f>
        <v>5.6320000000000006</v>
      </c>
      <c r="Y343" s="24">
        <f>X343-Z343</f>
        <v>5.6320000000000006</v>
      </c>
      <c r="Z343" s="24"/>
      <c r="AA343" s="24">
        <f t="shared" si="2028"/>
        <v>0.35</v>
      </c>
      <c r="AB343" s="24">
        <f t="shared" si="2029"/>
        <v>12.063500000000001</v>
      </c>
      <c r="AC343" s="24">
        <f t="shared" si="2029"/>
        <v>12.063500000000001</v>
      </c>
      <c r="AD343" s="24">
        <f t="shared" si="2029"/>
        <v>0</v>
      </c>
      <c r="AE343" s="24">
        <f t="shared" si="2030"/>
        <v>0.19</v>
      </c>
      <c r="AF343" s="24">
        <v>35.200000000000003</v>
      </c>
      <c r="AG343" s="24">
        <f>AE343*AF343</f>
        <v>6.6880000000000006</v>
      </c>
      <c r="AH343" s="24">
        <f>AG343-AI343</f>
        <v>6.6880000000000006</v>
      </c>
      <c r="AI343" s="24"/>
      <c r="AJ343" s="24">
        <f t="shared" si="2031"/>
        <v>0.16</v>
      </c>
      <c r="AK343" s="24">
        <v>36.61</v>
      </c>
      <c r="AL343" s="24">
        <f>AJ343*AK343</f>
        <v>5.8575999999999997</v>
      </c>
      <c r="AM343" s="24">
        <f>AL343-AN343</f>
        <v>5.8575999999999997</v>
      </c>
      <c r="AN343" s="24"/>
      <c r="AO343" s="24">
        <f t="shared" si="1980"/>
        <v>0.35</v>
      </c>
      <c r="AP343" s="24">
        <f t="shared" si="2032"/>
        <v>12.5456</v>
      </c>
      <c r="AQ343" s="24">
        <f t="shared" si="2033"/>
        <v>12.5456</v>
      </c>
      <c r="AR343" s="24">
        <f t="shared" si="2034"/>
        <v>0</v>
      </c>
    </row>
    <row r="344" spans="1:44" ht="31.5" hidden="1" x14ac:dyDescent="0.25">
      <c r="A344" s="17"/>
      <c r="B344" s="3" t="s">
        <v>156</v>
      </c>
      <c r="C344" s="24">
        <v>0.19</v>
      </c>
      <c r="D344" s="24">
        <v>32.270000000000003</v>
      </c>
      <c r="E344" s="24">
        <f>C344*D344*0.5</f>
        <v>3.0656500000000002</v>
      </c>
      <c r="F344" s="24">
        <f>E344</f>
        <v>3.0656500000000002</v>
      </c>
      <c r="G344" s="24"/>
      <c r="H344" s="24">
        <v>0.16</v>
      </c>
      <c r="I344" s="24">
        <v>33.85</v>
      </c>
      <c r="J344" s="24">
        <f>H344*I344*0.5</f>
        <v>2.7080000000000002</v>
      </c>
      <c r="K344" s="24">
        <f>J344</f>
        <v>2.7080000000000002</v>
      </c>
      <c r="L344" s="24"/>
      <c r="M344" s="24">
        <f t="shared" si="2024"/>
        <v>0.35</v>
      </c>
      <c r="N344" s="24">
        <f>E344+J344</f>
        <v>5.7736499999999999</v>
      </c>
      <c r="O344" s="24">
        <f>N344</f>
        <v>5.7736499999999999</v>
      </c>
      <c r="P344" s="24">
        <v>0</v>
      </c>
      <c r="Q344" s="24">
        <f t="shared" si="2026"/>
        <v>0.19</v>
      </c>
      <c r="R344" s="24">
        <v>33.85</v>
      </c>
      <c r="S344" s="24">
        <f>Q344*R344*0.5</f>
        <v>3.2157500000000003</v>
      </c>
      <c r="T344" s="24">
        <f>S344</f>
        <v>3.2157500000000003</v>
      </c>
      <c r="U344" s="24"/>
      <c r="V344" s="24">
        <f t="shared" si="2027"/>
        <v>0.16</v>
      </c>
      <c r="W344" s="24">
        <v>35.200000000000003</v>
      </c>
      <c r="X344" s="24">
        <f>V344*W344*0.5</f>
        <v>2.8160000000000003</v>
      </c>
      <c r="Y344" s="24">
        <f>X344</f>
        <v>2.8160000000000003</v>
      </c>
      <c r="Z344" s="24"/>
      <c r="AA344" s="24">
        <f t="shared" si="2028"/>
        <v>0.35</v>
      </c>
      <c r="AB344" s="24">
        <f>S344+X344</f>
        <v>6.0317500000000006</v>
      </c>
      <c r="AC344" s="24">
        <f>AB344</f>
        <v>6.0317500000000006</v>
      </c>
      <c r="AD344" s="24">
        <v>0</v>
      </c>
      <c r="AE344" s="24">
        <f t="shared" si="2030"/>
        <v>0.19</v>
      </c>
      <c r="AF344" s="24">
        <v>35.200000000000003</v>
      </c>
      <c r="AG344" s="24">
        <f>AE344*AF344*0.5</f>
        <v>3.3440000000000003</v>
      </c>
      <c r="AH344" s="24">
        <f>AG344</f>
        <v>3.3440000000000003</v>
      </c>
      <c r="AI344" s="24"/>
      <c r="AJ344" s="24">
        <f t="shared" si="2031"/>
        <v>0.16</v>
      </c>
      <c r="AK344" s="24">
        <v>36.61</v>
      </c>
      <c r="AL344" s="24">
        <f>AJ344*AK344*0.5</f>
        <v>2.9287999999999998</v>
      </c>
      <c r="AM344" s="24">
        <f>AL344</f>
        <v>2.9287999999999998</v>
      </c>
      <c r="AN344" s="24"/>
      <c r="AO344" s="24">
        <f t="shared" si="1980"/>
        <v>0.35</v>
      </c>
      <c r="AP344" s="24">
        <f>AG344+AL344</f>
        <v>6.2728000000000002</v>
      </c>
      <c r="AQ344" s="24">
        <f>AP344</f>
        <v>6.2728000000000002</v>
      </c>
      <c r="AR344" s="24">
        <v>0</v>
      </c>
    </row>
    <row r="345" spans="1:44" s="15" customFormat="1" ht="31.5" hidden="1" x14ac:dyDescent="0.25">
      <c r="A345" s="22" t="s">
        <v>133</v>
      </c>
      <c r="B345" s="7" t="s">
        <v>55</v>
      </c>
      <c r="C345" s="8"/>
      <c r="D345" s="8"/>
      <c r="E345" s="8">
        <f>E346+E347+E348</f>
        <v>4.3842500000000006</v>
      </c>
      <c r="F345" s="8">
        <f>F346+F347+F348</f>
        <v>4.3842500000000006</v>
      </c>
      <c r="G345" s="8">
        <f>G346+G347+G348</f>
        <v>0</v>
      </c>
      <c r="H345" s="8"/>
      <c r="I345" s="8"/>
      <c r="J345" s="8">
        <f>J346+J347+J348</f>
        <v>4.5987500000000008</v>
      </c>
      <c r="K345" s="8">
        <f>K346+K347+K348</f>
        <v>4.5987500000000008</v>
      </c>
      <c r="L345" s="8">
        <f>L346+L347+L348</f>
        <v>0</v>
      </c>
      <c r="M345" s="8"/>
      <c r="N345" s="8">
        <f>N346+N347+N348</f>
        <v>8.9830000000000005</v>
      </c>
      <c r="O345" s="8">
        <f>O346+O347+O348</f>
        <v>8.9830000000000005</v>
      </c>
      <c r="P345" s="8">
        <f>P346+P347+P348</f>
        <v>0</v>
      </c>
      <c r="Q345" s="8"/>
      <c r="R345" s="8"/>
      <c r="S345" s="8">
        <f>S346+S347+S348</f>
        <v>4.5987500000000008</v>
      </c>
      <c r="T345" s="8">
        <f>T346+T347+T348</f>
        <v>4.5987500000000008</v>
      </c>
      <c r="U345" s="8">
        <f>U346+U347+U348</f>
        <v>0</v>
      </c>
      <c r="V345" s="8"/>
      <c r="W345" s="8"/>
      <c r="X345" s="8">
        <f>X346+X347+X348</f>
        <v>4.7825000000000006</v>
      </c>
      <c r="Y345" s="8">
        <f>Y346+Y347+Y348</f>
        <v>4.7825000000000006</v>
      </c>
      <c r="Z345" s="8">
        <f>Z346+Z347+Z348</f>
        <v>0</v>
      </c>
      <c r="AA345" s="8"/>
      <c r="AB345" s="8">
        <f>AB346+AB347+AB348</f>
        <v>9.3812500000000014</v>
      </c>
      <c r="AC345" s="8">
        <f>AC346+AC347+AC348</f>
        <v>9.3812500000000014</v>
      </c>
      <c r="AD345" s="8">
        <f>AD346+AD347+AD348</f>
        <v>0</v>
      </c>
      <c r="AE345" s="8"/>
      <c r="AF345" s="8"/>
      <c r="AG345" s="8">
        <f>AG346+AG347+AG348</f>
        <v>4.7825000000000006</v>
      </c>
      <c r="AH345" s="8">
        <f>AH346+AH347+AH348</f>
        <v>4.7825000000000006</v>
      </c>
      <c r="AI345" s="8">
        <f>AI346+AI347+AI348</f>
        <v>0</v>
      </c>
      <c r="AJ345" s="8"/>
      <c r="AK345" s="8"/>
      <c r="AL345" s="8">
        <f>AL346+AL347+AL348</f>
        <v>4.9737500000000008</v>
      </c>
      <c r="AM345" s="8">
        <f>AM346+AM347+AM348</f>
        <v>4.9737500000000008</v>
      </c>
      <c r="AN345" s="8">
        <f>AN346+AN347+AN348</f>
        <v>0</v>
      </c>
      <c r="AO345" s="8"/>
      <c r="AP345" s="8">
        <f>AP346+AP347+AP348</f>
        <v>9.7562500000000014</v>
      </c>
      <c r="AQ345" s="8">
        <f>AQ346+AQ347+AQ348</f>
        <v>9.7562500000000014</v>
      </c>
      <c r="AR345" s="8">
        <f>AR346+AR347+AR348</f>
        <v>0</v>
      </c>
    </row>
    <row r="346" spans="1:44" hidden="1" x14ac:dyDescent="0.25">
      <c r="A346" s="17"/>
      <c r="B346" s="3" t="s">
        <v>23</v>
      </c>
      <c r="C346" s="24">
        <v>0.05</v>
      </c>
      <c r="D346" s="24">
        <v>39.28</v>
      </c>
      <c r="E346" s="24">
        <f>C346*D346</f>
        <v>1.9640000000000002</v>
      </c>
      <c r="F346" s="24">
        <f>E346-G346</f>
        <v>1.9640000000000002</v>
      </c>
      <c r="G346" s="24"/>
      <c r="H346" s="24">
        <v>0.05</v>
      </c>
      <c r="I346" s="24">
        <v>41.2</v>
      </c>
      <c r="J346" s="24">
        <f>H346*I346</f>
        <v>2.06</v>
      </c>
      <c r="K346" s="24">
        <f>J346-L346</f>
        <v>2.06</v>
      </c>
      <c r="L346" s="24"/>
      <c r="M346" s="24">
        <f t="shared" ref="M346:M348" si="2035">C346+H346</f>
        <v>0.1</v>
      </c>
      <c r="N346" s="24">
        <f t="shared" ref="N346:P347" si="2036">E346+J346</f>
        <v>4.024</v>
      </c>
      <c r="O346" s="24">
        <f t="shared" si="2036"/>
        <v>4.024</v>
      </c>
      <c r="P346" s="24">
        <f t="shared" si="2036"/>
        <v>0</v>
      </c>
      <c r="Q346" s="24">
        <f t="shared" ref="Q346:Q348" si="2037">C346</f>
        <v>0.05</v>
      </c>
      <c r="R346" s="24">
        <v>41.2</v>
      </c>
      <c r="S346" s="24">
        <f>Q346*R346</f>
        <v>2.06</v>
      </c>
      <c r="T346" s="24">
        <f>S346-U346</f>
        <v>2.06</v>
      </c>
      <c r="U346" s="24"/>
      <c r="V346" s="24">
        <f t="shared" ref="V346:V348" si="2038">H346</f>
        <v>0.05</v>
      </c>
      <c r="W346" s="24">
        <v>42.85</v>
      </c>
      <c r="X346" s="24">
        <f>V346*W346</f>
        <v>2.1425000000000001</v>
      </c>
      <c r="Y346" s="24">
        <f>X346-Z346</f>
        <v>2.1425000000000001</v>
      </c>
      <c r="Z346" s="24"/>
      <c r="AA346" s="24">
        <f t="shared" ref="AA346:AA348" si="2039">Q346+V346</f>
        <v>0.1</v>
      </c>
      <c r="AB346" s="24">
        <f t="shared" ref="AB346:AD347" si="2040">S346+X346</f>
        <v>4.2025000000000006</v>
      </c>
      <c r="AC346" s="24">
        <f t="shared" si="2040"/>
        <v>4.2025000000000006</v>
      </c>
      <c r="AD346" s="24">
        <f t="shared" si="2040"/>
        <v>0</v>
      </c>
      <c r="AE346" s="24">
        <f t="shared" ref="AE346:AE348" si="2041">C346</f>
        <v>0.05</v>
      </c>
      <c r="AF346" s="24">
        <v>42.85</v>
      </c>
      <c r="AG346" s="24">
        <f>AE346*AF346</f>
        <v>2.1425000000000001</v>
      </c>
      <c r="AH346" s="24">
        <f>AG346-AI346</f>
        <v>2.1425000000000001</v>
      </c>
      <c r="AI346" s="24"/>
      <c r="AJ346" s="24">
        <f t="shared" ref="AJ346:AJ348" si="2042">H346</f>
        <v>0.05</v>
      </c>
      <c r="AK346" s="24">
        <v>44.56</v>
      </c>
      <c r="AL346" s="24">
        <f>AJ346*AK346</f>
        <v>2.2280000000000002</v>
      </c>
      <c r="AM346" s="24">
        <f>AL346-AN346</f>
        <v>2.2280000000000002</v>
      </c>
      <c r="AN346" s="24"/>
      <c r="AO346" s="24">
        <f t="shared" si="1980"/>
        <v>0.1</v>
      </c>
      <c r="AP346" s="24">
        <f t="shared" ref="AP346:AP347" si="2043">AG346+AL346</f>
        <v>4.3704999999999998</v>
      </c>
      <c r="AQ346" s="24">
        <f t="shared" ref="AQ346:AQ347" si="2044">AH346+AM346</f>
        <v>4.3704999999999998</v>
      </c>
      <c r="AR346" s="24">
        <f t="shared" ref="AR346:AR347" si="2045">AI346+AN346</f>
        <v>0</v>
      </c>
    </row>
    <row r="347" spans="1:44" hidden="1" x14ac:dyDescent="0.25">
      <c r="A347" s="17"/>
      <c r="B347" s="3" t="s">
        <v>25</v>
      </c>
      <c r="C347" s="24">
        <v>0.05</v>
      </c>
      <c r="D347" s="24">
        <v>32.270000000000003</v>
      </c>
      <c r="E347" s="24">
        <f>C347*D347</f>
        <v>1.6135000000000002</v>
      </c>
      <c r="F347" s="24">
        <f>E347-G347</f>
        <v>1.6135000000000002</v>
      </c>
      <c r="G347" s="24"/>
      <c r="H347" s="24">
        <v>0.05</v>
      </c>
      <c r="I347" s="24">
        <v>33.85</v>
      </c>
      <c r="J347" s="24">
        <f>H347*I347</f>
        <v>1.6925000000000001</v>
      </c>
      <c r="K347" s="24">
        <f>J347-L347</f>
        <v>1.6925000000000001</v>
      </c>
      <c r="L347" s="24"/>
      <c r="M347" s="24">
        <f t="shared" si="2035"/>
        <v>0.1</v>
      </c>
      <c r="N347" s="24">
        <f t="shared" si="2036"/>
        <v>3.306</v>
      </c>
      <c r="O347" s="24">
        <f t="shared" si="2036"/>
        <v>3.306</v>
      </c>
      <c r="P347" s="24">
        <f t="shared" si="2036"/>
        <v>0</v>
      </c>
      <c r="Q347" s="24">
        <f t="shared" si="2037"/>
        <v>0.05</v>
      </c>
      <c r="R347" s="24">
        <v>33.85</v>
      </c>
      <c r="S347" s="24">
        <f>Q347*R347</f>
        <v>1.6925000000000001</v>
      </c>
      <c r="T347" s="24">
        <f>S347-U347</f>
        <v>1.6925000000000001</v>
      </c>
      <c r="U347" s="24"/>
      <c r="V347" s="24">
        <f t="shared" si="2038"/>
        <v>0.05</v>
      </c>
      <c r="W347" s="24">
        <v>35.200000000000003</v>
      </c>
      <c r="X347" s="24">
        <f>V347*W347</f>
        <v>1.7600000000000002</v>
      </c>
      <c r="Y347" s="24">
        <f>X347-Z347</f>
        <v>1.7600000000000002</v>
      </c>
      <c r="Z347" s="24"/>
      <c r="AA347" s="24">
        <f t="shared" si="2039"/>
        <v>0.1</v>
      </c>
      <c r="AB347" s="24">
        <f t="shared" si="2040"/>
        <v>3.4525000000000006</v>
      </c>
      <c r="AC347" s="24">
        <f t="shared" si="2040"/>
        <v>3.4525000000000006</v>
      </c>
      <c r="AD347" s="24">
        <f t="shared" si="2040"/>
        <v>0</v>
      </c>
      <c r="AE347" s="24">
        <f t="shared" si="2041"/>
        <v>0.05</v>
      </c>
      <c r="AF347" s="24">
        <v>35.200000000000003</v>
      </c>
      <c r="AG347" s="24">
        <f>AE347*AF347</f>
        <v>1.7600000000000002</v>
      </c>
      <c r="AH347" s="24">
        <f>AG347-AI347</f>
        <v>1.7600000000000002</v>
      </c>
      <c r="AI347" s="24"/>
      <c r="AJ347" s="24">
        <f t="shared" si="2042"/>
        <v>0.05</v>
      </c>
      <c r="AK347" s="24">
        <v>36.61</v>
      </c>
      <c r="AL347" s="24">
        <f>AJ347*AK347</f>
        <v>1.8305</v>
      </c>
      <c r="AM347" s="24">
        <f>AL347-AN347</f>
        <v>1.8305</v>
      </c>
      <c r="AN347" s="24"/>
      <c r="AO347" s="24">
        <f t="shared" si="1980"/>
        <v>0.1</v>
      </c>
      <c r="AP347" s="24">
        <f t="shared" si="2043"/>
        <v>3.5905000000000005</v>
      </c>
      <c r="AQ347" s="24">
        <f t="shared" si="2044"/>
        <v>3.5905000000000005</v>
      </c>
      <c r="AR347" s="24">
        <f t="shared" si="2045"/>
        <v>0</v>
      </c>
    </row>
    <row r="348" spans="1:44" ht="31.5" hidden="1" x14ac:dyDescent="0.25">
      <c r="A348" s="17"/>
      <c r="B348" s="3" t="s">
        <v>156</v>
      </c>
      <c r="C348" s="24">
        <v>0.05</v>
      </c>
      <c r="D348" s="24">
        <v>32.270000000000003</v>
      </c>
      <c r="E348" s="24">
        <f>C348*D348*0.5</f>
        <v>0.80675000000000008</v>
      </c>
      <c r="F348" s="24">
        <f>E348</f>
        <v>0.80675000000000008</v>
      </c>
      <c r="G348" s="24"/>
      <c r="H348" s="24">
        <v>0.05</v>
      </c>
      <c r="I348" s="24">
        <v>33.85</v>
      </c>
      <c r="J348" s="24">
        <f>H348*I348*0.5</f>
        <v>0.84625000000000006</v>
      </c>
      <c r="K348" s="24">
        <f>J348</f>
        <v>0.84625000000000006</v>
      </c>
      <c r="L348" s="24"/>
      <c r="M348" s="24">
        <f t="shared" si="2035"/>
        <v>0.1</v>
      </c>
      <c r="N348" s="24">
        <f>E348+J348</f>
        <v>1.653</v>
      </c>
      <c r="O348" s="24">
        <f>N348</f>
        <v>1.653</v>
      </c>
      <c r="P348" s="24">
        <v>0</v>
      </c>
      <c r="Q348" s="24">
        <f t="shared" si="2037"/>
        <v>0.05</v>
      </c>
      <c r="R348" s="24">
        <v>33.85</v>
      </c>
      <c r="S348" s="24">
        <f>Q348*R348*0.5</f>
        <v>0.84625000000000006</v>
      </c>
      <c r="T348" s="24">
        <f>S348</f>
        <v>0.84625000000000006</v>
      </c>
      <c r="U348" s="24"/>
      <c r="V348" s="24">
        <f t="shared" si="2038"/>
        <v>0.05</v>
      </c>
      <c r="W348" s="24">
        <v>35.200000000000003</v>
      </c>
      <c r="X348" s="24">
        <f>V348*W348*0.5</f>
        <v>0.88000000000000012</v>
      </c>
      <c r="Y348" s="24">
        <f>X348</f>
        <v>0.88000000000000012</v>
      </c>
      <c r="Z348" s="24"/>
      <c r="AA348" s="24">
        <f t="shared" si="2039"/>
        <v>0.1</v>
      </c>
      <c r="AB348" s="24">
        <f>S348+X348</f>
        <v>1.7262500000000003</v>
      </c>
      <c r="AC348" s="24">
        <f>AB348</f>
        <v>1.7262500000000003</v>
      </c>
      <c r="AD348" s="24">
        <v>0</v>
      </c>
      <c r="AE348" s="24">
        <f t="shared" si="2041"/>
        <v>0.05</v>
      </c>
      <c r="AF348" s="24">
        <v>35.200000000000003</v>
      </c>
      <c r="AG348" s="24">
        <f>AE348*AF348*0.5</f>
        <v>0.88000000000000012</v>
      </c>
      <c r="AH348" s="24">
        <f>AG348</f>
        <v>0.88000000000000012</v>
      </c>
      <c r="AI348" s="24"/>
      <c r="AJ348" s="24">
        <f t="shared" si="2042"/>
        <v>0.05</v>
      </c>
      <c r="AK348" s="24">
        <v>36.61</v>
      </c>
      <c r="AL348" s="24">
        <f>AJ348*AK348*0.5</f>
        <v>0.91525000000000001</v>
      </c>
      <c r="AM348" s="24">
        <f>AL348</f>
        <v>0.91525000000000001</v>
      </c>
      <c r="AN348" s="24"/>
      <c r="AO348" s="24">
        <f t="shared" si="1980"/>
        <v>0.1</v>
      </c>
      <c r="AP348" s="24">
        <f>AG348+AL348</f>
        <v>1.7952500000000002</v>
      </c>
      <c r="AQ348" s="24">
        <f>AP348</f>
        <v>1.7952500000000002</v>
      </c>
      <c r="AR348" s="24">
        <v>0</v>
      </c>
    </row>
    <row r="349" spans="1:44" s="15" customFormat="1" ht="31.5" hidden="1" x14ac:dyDescent="0.25">
      <c r="A349" s="22" t="s">
        <v>65</v>
      </c>
      <c r="B349" s="10" t="s">
        <v>56</v>
      </c>
      <c r="C349" s="8"/>
      <c r="D349" s="8"/>
      <c r="E349" s="8">
        <f>E350+E351+E352</f>
        <v>13.152750000000001</v>
      </c>
      <c r="F349" s="8">
        <f t="shared" ref="F349" si="2046">F350+F351+F352</f>
        <v>13.152750000000001</v>
      </c>
      <c r="G349" s="8">
        <f t="shared" ref="G349" si="2047">G350+G351+G352</f>
        <v>0</v>
      </c>
      <c r="H349" s="8"/>
      <c r="I349" s="8"/>
      <c r="J349" s="8">
        <f>J350+J351+J352</f>
        <v>13.796250000000001</v>
      </c>
      <c r="K349" s="8">
        <f t="shared" ref="K349" si="2048">K350+K351+K352</f>
        <v>13.796250000000001</v>
      </c>
      <c r="L349" s="8">
        <f t="shared" ref="L349" si="2049">L350+L351+L352</f>
        <v>0</v>
      </c>
      <c r="M349" s="8"/>
      <c r="N349" s="8">
        <f>N350+N351+N352</f>
        <v>26.949000000000002</v>
      </c>
      <c r="O349" s="8">
        <f t="shared" ref="O349" si="2050">O350+O351+O352</f>
        <v>26.949000000000002</v>
      </c>
      <c r="P349" s="8">
        <f t="shared" ref="P349" si="2051">P350+P351+P352</f>
        <v>0</v>
      </c>
      <c r="Q349" s="8"/>
      <c r="R349" s="8"/>
      <c r="S349" s="8">
        <f>S350+S351+S352</f>
        <v>13.796250000000001</v>
      </c>
      <c r="T349" s="8">
        <f t="shared" ref="T349" si="2052">T350+T351+T352</f>
        <v>13.796250000000001</v>
      </c>
      <c r="U349" s="8">
        <f t="shared" ref="U349" si="2053">U350+U351+U352</f>
        <v>0</v>
      </c>
      <c r="V349" s="8"/>
      <c r="W349" s="8"/>
      <c r="X349" s="8">
        <f>X350+X351+X352</f>
        <v>14.3475</v>
      </c>
      <c r="Y349" s="8">
        <f t="shared" ref="Y349" si="2054">Y350+Y351+Y352</f>
        <v>14.3475</v>
      </c>
      <c r="Z349" s="8">
        <f t="shared" ref="Z349" si="2055">Z350+Z351+Z352</f>
        <v>0</v>
      </c>
      <c r="AA349" s="8"/>
      <c r="AB349" s="8">
        <f>AB350+AB351+AB352</f>
        <v>28.143750000000004</v>
      </c>
      <c r="AC349" s="8">
        <f t="shared" ref="AC349" si="2056">AC350+AC351+AC352</f>
        <v>28.143750000000004</v>
      </c>
      <c r="AD349" s="8">
        <f t="shared" ref="AD349" si="2057">AD350+AD351+AD352</f>
        <v>0</v>
      </c>
      <c r="AE349" s="8"/>
      <c r="AF349" s="8"/>
      <c r="AG349" s="8">
        <f>AG350+AG351+AG352</f>
        <v>14.3475</v>
      </c>
      <c r="AH349" s="8">
        <f t="shared" ref="AH349:AI349" si="2058">AH350+AH351+AH352</f>
        <v>14.3475</v>
      </c>
      <c r="AI349" s="8">
        <f t="shared" si="2058"/>
        <v>0</v>
      </c>
      <c r="AJ349" s="8"/>
      <c r="AK349" s="8"/>
      <c r="AL349" s="8">
        <f>AL350+AL351+AL352</f>
        <v>14.921249999999999</v>
      </c>
      <c r="AM349" s="8">
        <f t="shared" ref="AM349:AN349" si="2059">AM350+AM351+AM352</f>
        <v>14.921249999999999</v>
      </c>
      <c r="AN349" s="8">
        <f t="shared" si="2059"/>
        <v>0</v>
      </c>
      <c r="AO349" s="8"/>
      <c r="AP349" s="8">
        <f>AP350+AP351+AP352</f>
        <v>29.268749999999997</v>
      </c>
      <c r="AQ349" s="8">
        <f t="shared" ref="AQ349:AR349" si="2060">AQ350+AQ351+AQ352</f>
        <v>29.268749999999997</v>
      </c>
      <c r="AR349" s="8">
        <f t="shared" si="2060"/>
        <v>0</v>
      </c>
    </row>
    <row r="350" spans="1:44" hidden="1" x14ac:dyDescent="0.25">
      <c r="A350" s="17"/>
      <c r="B350" s="31" t="s">
        <v>23</v>
      </c>
      <c r="C350" s="24">
        <v>0.15</v>
      </c>
      <c r="D350" s="24">
        <v>39.28</v>
      </c>
      <c r="E350" s="24">
        <f>C350*D350</f>
        <v>5.8920000000000003</v>
      </c>
      <c r="F350" s="24">
        <f>E350-G350</f>
        <v>5.8920000000000003</v>
      </c>
      <c r="G350" s="24"/>
      <c r="H350" s="24">
        <v>0.15</v>
      </c>
      <c r="I350" s="24">
        <v>41.2</v>
      </c>
      <c r="J350" s="24">
        <f>H350*I350</f>
        <v>6.1800000000000006</v>
      </c>
      <c r="K350" s="24">
        <f>J350-L350</f>
        <v>6.1800000000000006</v>
      </c>
      <c r="L350" s="24"/>
      <c r="M350" s="24">
        <f t="shared" ref="M350:M352" si="2061">C350+H350</f>
        <v>0.3</v>
      </c>
      <c r="N350" s="24">
        <f t="shared" ref="N350:P351" si="2062">E350+J350</f>
        <v>12.072000000000001</v>
      </c>
      <c r="O350" s="24">
        <f t="shared" si="2062"/>
        <v>12.072000000000001</v>
      </c>
      <c r="P350" s="24">
        <f t="shared" si="2062"/>
        <v>0</v>
      </c>
      <c r="Q350" s="24">
        <f t="shared" ref="Q350:Q352" si="2063">C350</f>
        <v>0.15</v>
      </c>
      <c r="R350" s="24">
        <v>41.2</v>
      </c>
      <c r="S350" s="24">
        <f>Q350*R350</f>
        <v>6.1800000000000006</v>
      </c>
      <c r="T350" s="24">
        <f>S350-U350</f>
        <v>6.1800000000000006</v>
      </c>
      <c r="U350" s="24"/>
      <c r="V350" s="24">
        <f t="shared" ref="V350:V352" si="2064">H350</f>
        <v>0.15</v>
      </c>
      <c r="W350" s="24">
        <v>42.85</v>
      </c>
      <c r="X350" s="24">
        <f>V350*W350</f>
        <v>6.4275000000000002</v>
      </c>
      <c r="Y350" s="24">
        <f>X350-Z350</f>
        <v>6.4275000000000002</v>
      </c>
      <c r="Z350" s="24"/>
      <c r="AA350" s="24">
        <f t="shared" ref="AA350:AA352" si="2065">Q350+V350</f>
        <v>0.3</v>
      </c>
      <c r="AB350" s="24">
        <f t="shared" ref="AB350:AD351" si="2066">S350+X350</f>
        <v>12.607500000000002</v>
      </c>
      <c r="AC350" s="24">
        <f t="shared" si="2066"/>
        <v>12.607500000000002</v>
      </c>
      <c r="AD350" s="24">
        <f t="shared" si="2066"/>
        <v>0</v>
      </c>
      <c r="AE350" s="24">
        <f t="shared" ref="AE350:AE352" si="2067">C350</f>
        <v>0.15</v>
      </c>
      <c r="AF350" s="24">
        <v>42.85</v>
      </c>
      <c r="AG350" s="24">
        <f>AE350*AF350</f>
        <v>6.4275000000000002</v>
      </c>
      <c r="AH350" s="24">
        <f>AG350-AI350</f>
        <v>6.4275000000000002</v>
      </c>
      <c r="AI350" s="24"/>
      <c r="AJ350" s="24">
        <f t="shared" ref="AJ350:AJ352" si="2068">H350</f>
        <v>0.15</v>
      </c>
      <c r="AK350" s="24">
        <v>44.56</v>
      </c>
      <c r="AL350" s="24">
        <f>AJ350*AK350</f>
        <v>6.6840000000000002</v>
      </c>
      <c r="AM350" s="24">
        <f>AL350-AN350</f>
        <v>6.6840000000000002</v>
      </c>
      <c r="AN350" s="24"/>
      <c r="AO350" s="24">
        <f t="shared" si="1980"/>
        <v>0.3</v>
      </c>
      <c r="AP350" s="24">
        <f t="shared" ref="AP350:AP351" si="2069">AG350+AL350</f>
        <v>13.111499999999999</v>
      </c>
      <c r="AQ350" s="24">
        <f t="shared" ref="AQ350:AQ351" si="2070">AH350+AM350</f>
        <v>13.111499999999999</v>
      </c>
      <c r="AR350" s="24">
        <f t="shared" ref="AR350:AR351" si="2071">AI350+AN350</f>
        <v>0</v>
      </c>
    </row>
    <row r="351" spans="1:44" hidden="1" x14ac:dyDescent="0.25">
      <c r="A351" s="17"/>
      <c r="B351" s="31" t="s">
        <v>25</v>
      </c>
      <c r="C351" s="24">
        <v>0.15</v>
      </c>
      <c r="D351" s="24">
        <v>32.270000000000003</v>
      </c>
      <c r="E351" s="24">
        <f>C351*D351</f>
        <v>4.8405000000000005</v>
      </c>
      <c r="F351" s="24">
        <f>E351-G351</f>
        <v>4.8405000000000005</v>
      </c>
      <c r="G351" s="24"/>
      <c r="H351" s="24">
        <v>0.15</v>
      </c>
      <c r="I351" s="24">
        <v>33.85</v>
      </c>
      <c r="J351" s="24">
        <f>H351*I351</f>
        <v>5.0774999999999997</v>
      </c>
      <c r="K351" s="24">
        <f>J351-L351</f>
        <v>5.0774999999999997</v>
      </c>
      <c r="L351" s="24"/>
      <c r="M351" s="24">
        <f t="shared" si="2061"/>
        <v>0.3</v>
      </c>
      <c r="N351" s="24">
        <f t="shared" si="2062"/>
        <v>9.9179999999999993</v>
      </c>
      <c r="O351" s="24">
        <f t="shared" si="2062"/>
        <v>9.9179999999999993</v>
      </c>
      <c r="P351" s="24">
        <f t="shared" si="2062"/>
        <v>0</v>
      </c>
      <c r="Q351" s="24">
        <f t="shared" si="2063"/>
        <v>0.15</v>
      </c>
      <c r="R351" s="24">
        <v>33.85</v>
      </c>
      <c r="S351" s="24">
        <f>Q351*R351</f>
        <v>5.0774999999999997</v>
      </c>
      <c r="T351" s="24">
        <f>S351-U351</f>
        <v>5.0774999999999997</v>
      </c>
      <c r="U351" s="24"/>
      <c r="V351" s="24">
        <f t="shared" si="2064"/>
        <v>0.15</v>
      </c>
      <c r="W351" s="24">
        <v>35.200000000000003</v>
      </c>
      <c r="X351" s="24">
        <f>V351*W351</f>
        <v>5.28</v>
      </c>
      <c r="Y351" s="24">
        <f>X351-Z351</f>
        <v>5.28</v>
      </c>
      <c r="Z351" s="24"/>
      <c r="AA351" s="24">
        <f t="shared" si="2065"/>
        <v>0.3</v>
      </c>
      <c r="AB351" s="24">
        <f t="shared" si="2066"/>
        <v>10.3575</v>
      </c>
      <c r="AC351" s="24">
        <f t="shared" si="2066"/>
        <v>10.3575</v>
      </c>
      <c r="AD351" s="24">
        <f t="shared" si="2066"/>
        <v>0</v>
      </c>
      <c r="AE351" s="24">
        <f t="shared" si="2067"/>
        <v>0.15</v>
      </c>
      <c r="AF351" s="24">
        <v>35.200000000000003</v>
      </c>
      <c r="AG351" s="24">
        <f>AE351*AF351</f>
        <v>5.28</v>
      </c>
      <c r="AH351" s="24">
        <f>AG351-AI351</f>
        <v>5.28</v>
      </c>
      <c r="AI351" s="24"/>
      <c r="AJ351" s="24">
        <f t="shared" si="2068"/>
        <v>0.15</v>
      </c>
      <c r="AK351" s="24">
        <v>36.61</v>
      </c>
      <c r="AL351" s="24">
        <f>AJ351*AK351</f>
        <v>5.4914999999999994</v>
      </c>
      <c r="AM351" s="24">
        <f>AL351-AN351</f>
        <v>5.4914999999999994</v>
      </c>
      <c r="AN351" s="24"/>
      <c r="AO351" s="24">
        <f t="shared" si="1980"/>
        <v>0.3</v>
      </c>
      <c r="AP351" s="24">
        <f t="shared" si="2069"/>
        <v>10.7715</v>
      </c>
      <c r="AQ351" s="24">
        <f t="shared" si="2070"/>
        <v>10.7715</v>
      </c>
      <c r="AR351" s="24">
        <f t="shared" si="2071"/>
        <v>0</v>
      </c>
    </row>
    <row r="352" spans="1:44" ht="31.5" hidden="1" x14ac:dyDescent="0.25">
      <c r="A352" s="17"/>
      <c r="B352" s="3" t="s">
        <v>156</v>
      </c>
      <c r="C352" s="24">
        <v>0.15</v>
      </c>
      <c r="D352" s="24">
        <v>32.270000000000003</v>
      </c>
      <c r="E352" s="24">
        <f>C352*D352*0.5</f>
        <v>2.4202500000000002</v>
      </c>
      <c r="F352" s="24">
        <f>E352</f>
        <v>2.4202500000000002</v>
      </c>
      <c r="G352" s="24"/>
      <c r="H352" s="24">
        <v>0.15</v>
      </c>
      <c r="I352" s="24">
        <v>33.85</v>
      </c>
      <c r="J352" s="24">
        <f>I352*H352*0.5</f>
        <v>2.5387499999999998</v>
      </c>
      <c r="K352" s="24">
        <f>J352</f>
        <v>2.5387499999999998</v>
      </c>
      <c r="L352" s="24"/>
      <c r="M352" s="24">
        <f t="shared" si="2061"/>
        <v>0.3</v>
      </c>
      <c r="N352" s="24">
        <f>E352+J352</f>
        <v>4.9589999999999996</v>
      </c>
      <c r="O352" s="24">
        <f>N352</f>
        <v>4.9589999999999996</v>
      </c>
      <c r="P352" s="24">
        <v>0</v>
      </c>
      <c r="Q352" s="24">
        <f t="shared" si="2063"/>
        <v>0.15</v>
      </c>
      <c r="R352" s="24">
        <v>33.85</v>
      </c>
      <c r="S352" s="24">
        <f>Q352*R352*0.5</f>
        <v>2.5387499999999998</v>
      </c>
      <c r="T352" s="24">
        <f>S352</f>
        <v>2.5387499999999998</v>
      </c>
      <c r="U352" s="24"/>
      <c r="V352" s="24">
        <f t="shared" si="2064"/>
        <v>0.15</v>
      </c>
      <c r="W352" s="24">
        <v>35.200000000000003</v>
      </c>
      <c r="X352" s="24">
        <f>V352*W352*0.5</f>
        <v>2.64</v>
      </c>
      <c r="Y352" s="24">
        <f>X352</f>
        <v>2.64</v>
      </c>
      <c r="Z352" s="24"/>
      <c r="AA352" s="24">
        <f t="shared" si="2065"/>
        <v>0.3</v>
      </c>
      <c r="AB352" s="24">
        <f>S352+X352</f>
        <v>5.17875</v>
      </c>
      <c r="AC352" s="24">
        <f>AB352</f>
        <v>5.17875</v>
      </c>
      <c r="AD352" s="24">
        <v>0</v>
      </c>
      <c r="AE352" s="24">
        <f t="shared" si="2067"/>
        <v>0.15</v>
      </c>
      <c r="AF352" s="24">
        <v>35.200000000000003</v>
      </c>
      <c r="AG352" s="24">
        <f>AE352*AF352*0.5</f>
        <v>2.64</v>
      </c>
      <c r="AH352" s="24">
        <f>AG352</f>
        <v>2.64</v>
      </c>
      <c r="AI352" s="24"/>
      <c r="AJ352" s="24">
        <f t="shared" si="2068"/>
        <v>0.15</v>
      </c>
      <c r="AK352" s="24">
        <v>36.61</v>
      </c>
      <c r="AL352" s="24">
        <f>AJ352*AK352*0.5</f>
        <v>2.7457499999999997</v>
      </c>
      <c r="AM352" s="24">
        <f>AL352</f>
        <v>2.7457499999999997</v>
      </c>
      <c r="AN352" s="24"/>
      <c r="AO352" s="24">
        <f t="shared" si="1980"/>
        <v>0.3</v>
      </c>
      <c r="AP352" s="24">
        <f>AG352+AL352</f>
        <v>5.3857499999999998</v>
      </c>
      <c r="AQ352" s="24">
        <f>AP352</f>
        <v>5.3857499999999998</v>
      </c>
      <c r="AR352" s="24">
        <v>0</v>
      </c>
    </row>
    <row r="353" spans="1:44" s="15" customFormat="1" ht="31.5" hidden="1" x14ac:dyDescent="0.25">
      <c r="A353" s="22" t="s">
        <v>66</v>
      </c>
      <c r="B353" s="20" t="s">
        <v>57</v>
      </c>
      <c r="C353" s="8"/>
      <c r="D353" s="8"/>
      <c r="E353" s="8">
        <f>E354+E355+E356</f>
        <v>320.44304999999997</v>
      </c>
      <c r="F353" s="8">
        <f>F354+F355+F356</f>
        <v>320.44304999999997</v>
      </c>
      <c r="G353" s="8">
        <f>G354+G355+G356</f>
        <v>0</v>
      </c>
      <c r="H353" s="8"/>
      <c r="I353" s="8"/>
      <c r="J353" s="8">
        <f>J354+J355+J356</f>
        <v>336.12075000000004</v>
      </c>
      <c r="K353" s="8">
        <f>K354+K355+K356</f>
        <v>336.12075000000004</v>
      </c>
      <c r="L353" s="8">
        <f>L354+L355+L356</f>
        <v>0</v>
      </c>
      <c r="M353" s="8"/>
      <c r="N353" s="8">
        <f>N354+N355+N356</f>
        <v>656.56380000000001</v>
      </c>
      <c r="O353" s="8">
        <f>O354+O355+O356</f>
        <v>656.56380000000001</v>
      </c>
      <c r="P353" s="8">
        <f>P354+P355+P356</f>
        <v>0</v>
      </c>
      <c r="Q353" s="8"/>
      <c r="R353" s="8"/>
      <c r="S353" s="8">
        <f>S354+S355+S356</f>
        <v>336.12075000000004</v>
      </c>
      <c r="T353" s="8">
        <f>T354+T355+T356</f>
        <v>336.12075000000004</v>
      </c>
      <c r="U353" s="8">
        <f>U354+U355+U356</f>
        <v>0</v>
      </c>
      <c r="V353" s="8"/>
      <c r="W353" s="8"/>
      <c r="X353" s="8">
        <f>X354+X355+X356</f>
        <v>349.55100000000004</v>
      </c>
      <c r="Y353" s="8">
        <f>Y354+Y355+Y356</f>
        <v>349.55100000000004</v>
      </c>
      <c r="Z353" s="8">
        <f>Z354+Z355+Z356</f>
        <v>0</v>
      </c>
      <c r="AA353" s="8"/>
      <c r="AB353" s="8">
        <f>AB354+AB355+AB356</f>
        <v>685.67175000000009</v>
      </c>
      <c r="AC353" s="8">
        <f>AC354+AC355+AC356</f>
        <v>685.67175000000009</v>
      </c>
      <c r="AD353" s="8">
        <f>AD354+AD355+AD356</f>
        <v>0</v>
      </c>
      <c r="AE353" s="8"/>
      <c r="AF353" s="8"/>
      <c r="AG353" s="8">
        <f>AG354+AG355+AG356</f>
        <v>349.55100000000004</v>
      </c>
      <c r="AH353" s="8">
        <f>AH354+AH355+AH356</f>
        <v>349.55100000000004</v>
      </c>
      <c r="AI353" s="8">
        <f>AI354+AI355+AI356</f>
        <v>0</v>
      </c>
      <c r="AJ353" s="8"/>
      <c r="AK353" s="8"/>
      <c r="AL353" s="8">
        <f>AL354+AL355+AL356</f>
        <v>363.52934999999997</v>
      </c>
      <c r="AM353" s="8">
        <f>AM354+AM355+AM356</f>
        <v>363.52934999999997</v>
      </c>
      <c r="AN353" s="8">
        <f>AN354+AN355+AN356</f>
        <v>0</v>
      </c>
      <c r="AO353" s="8"/>
      <c r="AP353" s="8">
        <f>AP354+AP355+AP356</f>
        <v>713.08034999999995</v>
      </c>
      <c r="AQ353" s="8">
        <f>AQ354+AQ355+AQ356</f>
        <v>713.08034999999995</v>
      </c>
      <c r="AR353" s="8">
        <f>AR354+AR355+AR356</f>
        <v>0</v>
      </c>
    </row>
    <row r="354" spans="1:44" hidden="1" x14ac:dyDescent="0.25">
      <c r="A354" s="17"/>
      <c r="B354" s="31" t="s">
        <v>23</v>
      </c>
      <c r="C354" s="24">
        <v>3.66</v>
      </c>
      <c r="D354" s="24">
        <v>39.28</v>
      </c>
      <c r="E354" s="24">
        <f>C354*D354</f>
        <v>143.76480000000001</v>
      </c>
      <c r="F354" s="24">
        <f>E354-G354</f>
        <v>143.76480000000001</v>
      </c>
      <c r="G354" s="24">
        <v>0</v>
      </c>
      <c r="H354" s="24">
        <v>3.66</v>
      </c>
      <c r="I354" s="24">
        <v>41.2</v>
      </c>
      <c r="J354" s="24">
        <f>H354*I354</f>
        <v>150.79200000000003</v>
      </c>
      <c r="K354" s="24">
        <f>J354-L354</f>
        <v>150.79200000000003</v>
      </c>
      <c r="L354" s="24">
        <v>0</v>
      </c>
      <c r="M354" s="24">
        <f t="shared" ref="M354:M356" si="2072">C354+H354</f>
        <v>7.32</v>
      </c>
      <c r="N354" s="24">
        <f t="shared" ref="N354:P355" si="2073">E354+J354</f>
        <v>294.55680000000007</v>
      </c>
      <c r="O354" s="24">
        <f t="shared" si="2073"/>
        <v>294.55680000000007</v>
      </c>
      <c r="P354" s="24">
        <f t="shared" si="2073"/>
        <v>0</v>
      </c>
      <c r="Q354" s="24">
        <f t="shared" ref="Q354:Q356" si="2074">C354</f>
        <v>3.66</v>
      </c>
      <c r="R354" s="24">
        <v>41.2</v>
      </c>
      <c r="S354" s="24">
        <f>Q354*R354</f>
        <v>150.79200000000003</v>
      </c>
      <c r="T354" s="24">
        <f>S354-U354</f>
        <v>150.79200000000003</v>
      </c>
      <c r="U354" s="24">
        <v>0</v>
      </c>
      <c r="V354" s="24">
        <f t="shared" ref="V354:V356" si="2075">H354</f>
        <v>3.66</v>
      </c>
      <c r="W354" s="24">
        <v>42.85</v>
      </c>
      <c r="X354" s="24">
        <f>V354*W354</f>
        <v>156.83100000000002</v>
      </c>
      <c r="Y354" s="24">
        <f>X354-Z354</f>
        <v>156.83100000000002</v>
      </c>
      <c r="Z354" s="24">
        <v>0</v>
      </c>
      <c r="AA354" s="24">
        <f t="shared" ref="AA354:AA356" si="2076">Q354+V354</f>
        <v>7.32</v>
      </c>
      <c r="AB354" s="24">
        <f t="shared" ref="AB354:AD355" si="2077">S354+X354</f>
        <v>307.62300000000005</v>
      </c>
      <c r="AC354" s="24">
        <f t="shared" si="2077"/>
        <v>307.62300000000005</v>
      </c>
      <c r="AD354" s="24">
        <f t="shared" si="2077"/>
        <v>0</v>
      </c>
      <c r="AE354" s="24">
        <f t="shared" ref="AE354:AE356" si="2078">C354</f>
        <v>3.66</v>
      </c>
      <c r="AF354" s="24">
        <v>42.85</v>
      </c>
      <c r="AG354" s="24">
        <f>AE354*AF354</f>
        <v>156.83100000000002</v>
      </c>
      <c r="AH354" s="24">
        <f>AG354-AI354</f>
        <v>156.83100000000002</v>
      </c>
      <c r="AI354" s="24">
        <v>0</v>
      </c>
      <c r="AJ354" s="24">
        <f t="shared" ref="AJ354:AJ356" si="2079">H354</f>
        <v>3.66</v>
      </c>
      <c r="AK354" s="24">
        <v>44.56</v>
      </c>
      <c r="AL354" s="24">
        <f>AJ354*AK354</f>
        <v>163.08960000000002</v>
      </c>
      <c r="AM354" s="24">
        <f>AL354-AN354</f>
        <v>163.08960000000002</v>
      </c>
      <c r="AN354" s="24">
        <v>0</v>
      </c>
      <c r="AO354" s="24">
        <f t="shared" si="1980"/>
        <v>7.32</v>
      </c>
      <c r="AP354" s="24">
        <f t="shared" ref="AP354:AP355" si="2080">AG354+AL354</f>
        <v>319.92060000000004</v>
      </c>
      <c r="AQ354" s="24">
        <f t="shared" ref="AQ354:AQ355" si="2081">AH354+AM354</f>
        <v>319.92060000000004</v>
      </c>
      <c r="AR354" s="24">
        <f t="shared" ref="AR354:AR355" si="2082">AI354+AN354</f>
        <v>0</v>
      </c>
    </row>
    <row r="355" spans="1:44" hidden="1" x14ac:dyDescent="0.25">
      <c r="A355" s="17"/>
      <c r="B355" s="31" t="s">
        <v>25</v>
      </c>
      <c r="C355" s="24">
        <v>3.65</v>
      </c>
      <c r="D355" s="24">
        <v>32.270000000000003</v>
      </c>
      <c r="E355" s="24">
        <f>C355*D355</f>
        <v>117.78550000000001</v>
      </c>
      <c r="F355" s="24">
        <f>E355-G355</f>
        <v>117.78550000000001</v>
      </c>
      <c r="G355" s="24">
        <v>0</v>
      </c>
      <c r="H355" s="24">
        <v>3.65</v>
      </c>
      <c r="I355" s="24">
        <v>33.85</v>
      </c>
      <c r="J355" s="24">
        <f>H355*I355</f>
        <v>123.55250000000001</v>
      </c>
      <c r="K355" s="24">
        <f>J355-L355</f>
        <v>123.55250000000001</v>
      </c>
      <c r="L355" s="24">
        <v>0</v>
      </c>
      <c r="M355" s="24">
        <f t="shared" si="2072"/>
        <v>7.3</v>
      </c>
      <c r="N355" s="24">
        <f t="shared" si="2073"/>
        <v>241.33800000000002</v>
      </c>
      <c r="O355" s="24">
        <f t="shared" si="2073"/>
        <v>241.33800000000002</v>
      </c>
      <c r="P355" s="24">
        <f t="shared" si="2073"/>
        <v>0</v>
      </c>
      <c r="Q355" s="24">
        <f t="shared" si="2074"/>
        <v>3.65</v>
      </c>
      <c r="R355" s="24">
        <v>33.85</v>
      </c>
      <c r="S355" s="24">
        <f>Q355*R355</f>
        <v>123.55250000000001</v>
      </c>
      <c r="T355" s="24">
        <f>S355-U355</f>
        <v>123.55250000000001</v>
      </c>
      <c r="U355" s="24">
        <v>0</v>
      </c>
      <c r="V355" s="24">
        <f t="shared" si="2075"/>
        <v>3.65</v>
      </c>
      <c r="W355" s="24">
        <v>35.200000000000003</v>
      </c>
      <c r="X355" s="24">
        <f>V355*W355</f>
        <v>128.48000000000002</v>
      </c>
      <c r="Y355" s="24">
        <f>X355-Z355</f>
        <v>128.48000000000002</v>
      </c>
      <c r="Z355" s="24">
        <v>0</v>
      </c>
      <c r="AA355" s="24">
        <f t="shared" si="2076"/>
        <v>7.3</v>
      </c>
      <c r="AB355" s="24">
        <f t="shared" si="2077"/>
        <v>252.03250000000003</v>
      </c>
      <c r="AC355" s="24">
        <f t="shared" si="2077"/>
        <v>252.03250000000003</v>
      </c>
      <c r="AD355" s="24">
        <f t="shared" si="2077"/>
        <v>0</v>
      </c>
      <c r="AE355" s="24">
        <f t="shared" si="2078"/>
        <v>3.65</v>
      </c>
      <c r="AF355" s="24">
        <v>35.200000000000003</v>
      </c>
      <c r="AG355" s="24">
        <f>AE355*AF355</f>
        <v>128.48000000000002</v>
      </c>
      <c r="AH355" s="24">
        <f>AG355-AI355</f>
        <v>128.48000000000002</v>
      </c>
      <c r="AI355" s="24">
        <v>0</v>
      </c>
      <c r="AJ355" s="24">
        <f t="shared" si="2079"/>
        <v>3.65</v>
      </c>
      <c r="AK355" s="24">
        <v>36.61</v>
      </c>
      <c r="AL355" s="24">
        <f>AJ355*AK355</f>
        <v>133.62649999999999</v>
      </c>
      <c r="AM355" s="24">
        <f>AL355-AN355</f>
        <v>133.62649999999999</v>
      </c>
      <c r="AN355" s="24">
        <v>0</v>
      </c>
      <c r="AO355" s="24">
        <f t="shared" si="1980"/>
        <v>7.3</v>
      </c>
      <c r="AP355" s="24">
        <f t="shared" si="2080"/>
        <v>262.10649999999998</v>
      </c>
      <c r="AQ355" s="24">
        <f t="shared" si="2081"/>
        <v>262.10649999999998</v>
      </c>
      <c r="AR355" s="24">
        <f t="shared" si="2082"/>
        <v>0</v>
      </c>
    </row>
    <row r="356" spans="1:44" ht="31.5" hidden="1" x14ac:dyDescent="0.25">
      <c r="A356" s="17"/>
      <c r="B356" s="3" t="s">
        <v>156</v>
      </c>
      <c r="C356" s="24">
        <v>3.65</v>
      </c>
      <c r="D356" s="24">
        <v>32.270000000000003</v>
      </c>
      <c r="E356" s="24">
        <f>C356*D356*0.5</f>
        <v>58.892750000000007</v>
      </c>
      <c r="F356" s="24">
        <f>E356</f>
        <v>58.892750000000007</v>
      </c>
      <c r="G356" s="24">
        <v>0</v>
      </c>
      <c r="H356" s="24">
        <v>3.65</v>
      </c>
      <c r="I356" s="24">
        <v>33.85</v>
      </c>
      <c r="J356" s="24">
        <f>H356*I356*0.5</f>
        <v>61.776250000000005</v>
      </c>
      <c r="K356" s="24">
        <f>J356</f>
        <v>61.776250000000005</v>
      </c>
      <c r="L356" s="24">
        <v>0</v>
      </c>
      <c r="M356" s="24">
        <f t="shared" si="2072"/>
        <v>7.3</v>
      </c>
      <c r="N356" s="24">
        <f>E356+J356</f>
        <v>120.66900000000001</v>
      </c>
      <c r="O356" s="24">
        <f>F356+K356</f>
        <v>120.66900000000001</v>
      </c>
      <c r="P356" s="24">
        <v>0</v>
      </c>
      <c r="Q356" s="24">
        <f t="shared" si="2074"/>
        <v>3.65</v>
      </c>
      <c r="R356" s="24">
        <v>33.85</v>
      </c>
      <c r="S356" s="24">
        <f>Q356*R356*0.5</f>
        <v>61.776250000000005</v>
      </c>
      <c r="T356" s="24">
        <f>S356</f>
        <v>61.776250000000005</v>
      </c>
      <c r="U356" s="24">
        <v>0</v>
      </c>
      <c r="V356" s="24">
        <f t="shared" si="2075"/>
        <v>3.65</v>
      </c>
      <c r="W356" s="24">
        <v>35.200000000000003</v>
      </c>
      <c r="X356" s="24">
        <f>V356*W356*0.5</f>
        <v>64.240000000000009</v>
      </c>
      <c r="Y356" s="24">
        <f>X356</f>
        <v>64.240000000000009</v>
      </c>
      <c r="Z356" s="24">
        <v>0</v>
      </c>
      <c r="AA356" s="24">
        <f t="shared" si="2076"/>
        <v>7.3</v>
      </c>
      <c r="AB356" s="24">
        <f>S356+X356</f>
        <v>126.01625000000001</v>
      </c>
      <c r="AC356" s="24">
        <f>T356+Y356</f>
        <v>126.01625000000001</v>
      </c>
      <c r="AD356" s="24">
        <v>0</v>
      </c>
      <c r="AE356" s="24">
        <f t="shared" si="2078"/>
        <v>3.65</v>
      </c>
      <c r="AF356" s="24">
        <v>35.200000000000003</v>
      </c>
      <c r="AG356" s="24">
        <f>AE356*AF356*0.5</f>
        <v>64.240000000000009</v>
      </c>
      <c r="AH356" s="24">
        <f>AG356</f>
        <v>64.240000000000009</v>
      </c>
      <c r="AI356" s="24">
        <v>0</v>
      </c>
      <c r="AJ356" s="24">
        <f t="shared" si="2079"/>
        <v>3.65</v>
      </c>
      <c r="AK356" s="24">
        <v>36.61</v>
      </c>
      <c r="AL356" s="24">
        <f>AJ356*AK356*0.5</f>
        <v>66.813249999999996</v>
      </c>
      <c r="AM356" s="24">
        <f>AL356</f>
        <v>66.813249999999996</v>
      </c>
      <c r="AN356" s="24">
        <v>0</v>
      </c>
      <c r="AO356" s="24">
        <f t="shared" si="1980"/>
        <v>7.3</v>
      </c>
      <c r="AP356" s="24">
        <f>AG356+AL356</f>
        <v>131.05324999999999</v>
      </c>
      <c r="AQ356" s="24">
        <f>AH356+AM356</f>
        <v>131.05324999999999</v>
      </c>
      <c r="AR356" s="24">
        <v>0</v>
      </c>
    </row>
    <row r="357" spans="1:44" s="15" customFormat="1" ht="31.5" hidden="1" x14ac:dyDescent="0.25">
      <c r="A357" s="22" t="s">
        <v>67</v>
      </c>
      <c r="B357" s="1" t="s">
        <v>72</v>
      </c>
      <c r="C357" s="8"/>
      <c r="D357" s="8"/>
      <c r="E357" s="8">
        <f>E358+E359+E360</f>
        <v>51.73415</v>
      </c>
      <c r="F357" s="8">
        <f>F358+F359+F360</f>
        <v>51.73415</v>
      </c>
      <c r="G357" s="8">
        <f>G358+G359+G360</f>
        <v>0</v>
      </c>
      <c r="H357" s="8"/>
      <c r="I357" s="8"/>
      <c r="J357" s="8">
        <f>J358+J359+J360</f>
        <v>47.827000000000005</v>
      </c>
      <c r="K357" s="8">
        <f>K358+K359+K360</f>
        <v>47.827000000000005</v>
      </c>
      <c r="L357" s="8">
        <f t="shared" ref="L357" si="2083">L358+L359</f>
        <v>0</v>
      </c>
      <c r="M357" s="8"/>
      <c r="N357" s="8">
        <f>N358+N359+N360</f>
        <v>99.561149999999998</v>
      </c>
      <c r="O357" s="8">
        <f>O358+O359+O360</f>
        <v>99.561149999999998</v>
      </c>
      <c r="P357" s="8">
        <f>P358+P359+P360</f>
        <v>0</v>
      </c>
      <c r="Q357" s="8"/>
      <c r="R357" s="8"/>
      <c r="S357" s="8">
        <f>S358+S359+S360</f>
        <v>54.265249999999995</v>
      </c>
      <c r="T357" s="8">
        <f>T358+T359+T360</f>
        <v>54.265249999999995</v>
      </c>
      <c r="U357" s="8">
        <f>U358+U359+U360</f>
        <v>0</v>
      </c>
      <c r="V357" s="8"/>
      <c r="W357" s="8"/>
      <c r="X357" s="8">
        <f>X358+X359+X360</f>
        <v>49.738</v>
      </c>
      <c r="Y357" s="8">
        <f>Y358+Y359+Y360</f>
        <v>49.738</v>
      </c>
      <c r="Z357" s="8">
        <f>Z358+Z359+Z360</f>
        <v>0</v>
      </c>
      <c r="AA357" s="8"/>
      <c r="AB357" s="8">
        <f>AB358+AB359+AB360</f>
        <v>104.00324999999999</v>
      </c>
      <c r="AC357" s="8">
        <f>AC358+AC359+AC360</f>
        <v>104.00324999999999</v>
      </c>
      <c r="AD357" s="8">
        <f>AD358+AD359+AD360</f>
        <v>0</v>
      </c>
      <c r="AE357" s="8"/>
      <c r="AF357" s="8"/>
      <c r="AG357" s="8">
        <f>AG358+AG359+AG360</f>
        <v>56.433500000000002</v>
      </c>
      <c r="AH357" s="8">
        <f>AH358+AH359+AH360</f>
        <v>56.433500000000002</v>
      </c>
      <c r="AI357" s="8">
        <f>AI358+AI359+AI360</f>
        <v>0</v>
      </c>
      <c r="AJ357" s="8"/>
      <c r="AK357" s="8"/>
      <c r="AL357" s="8">
        <f>AL358+AL359+AL360</f>
        <v>51.727000000000004</v>
      </c>
      <c r="AM357" s="8">
        <f>AM358+AM359+AM360</f>
        <v>51.727000000000004</v>
      </c>
      <c r="AN357" s="8">
        <f>AN358+AN359+AN360</f>
        <v>0</v>
      </c>
      <c r="AO357" s="8"/>
      <c r="AP357" s="8">
        <f>AP358+AP359+AP360</f>
        <v>108.16050000000001</v>
      </c>
      <c r="AQ357" s="8">
        <f>AQ358+AQ359+AQ360</f>
        <v>108.16050000000001</v>
      </c>
      <c r="AR357" s="8">
        <f>AR358+AR359+AR360</f>
        <v>0</v>
      </c>
    </row>
    <row r="358" spans="1:44" hidden="1" x14ac:dyDescent="0.25">
      <c r="A358" s="17"/>
      <c r="B358" s="31" t="s">
        <v>23</v>
      </c>
      <c r="C358" s="24">
        <v>0.59</v>
      </c>
      <c r="D358" s="24">
        <v>39.28</v>
      </c>
      <c r="E358" s="24">
        <f>C358*D358</f>
        <v>23.1752</v>
      </c>
      <c r="F358" s="24">
        <f>E358-G358</f>
        <v>23.1752</v>
      </c>
      <c r="G358" s="24">
        <v>0</v>
      </c>
      <c r="H358" s="24">
        <v>0.52</v>
      </c>
      <c r="I358" s="24">
        <v>41.2</v>
      </c>
      <c r="J358" s="24">
        <f>H358*I358</f>
        <v>21.424000000000003</v>
      </c>
      <c r="K358" s="24">
        <f>J358-L358</f>
        <v>21.424000000000003</v>
      </c>
      <c r="L358" s="24">
        <v>0</v>
      </c>
      <c r="M358" s="24">
        <f t="shared" ref="M358:M368" si="2084">C358+H358</f>
        <v>1.1099999999999999</v>
      </c>
      <c r="N358" s="24">
        <f t="shared" ref="N358:P359" si="2085">E358+J358</f>
        <v>44.599200000000003</v>
      </c>
      <c r="O358" s="24">
        <f t="shared" si="2085"/>
        <v>44.599200000000003</v>
      </c>
      <c r="P358" s="24">
        <f t="shared" si="2085"/>
        <v>0</v>
      </c>
      <c r="Q358" s="24">
        <f t="shared" ref="Q358:Q360" si="2086">C358</f>
        <v>0.59</v>
      </c>
      <c r="R358" s="24">
        <v>41.2</v>
      </c>
      <c r="S358" s="24">
        <f>Q358*R358</f>
        <v>24.308</v>
      </c>
      <c r="T358" s="24">
        <f>S358-U358</f>
        <v>24.308</v>
      </c>
      <c r="U358" s="24">
        <v>0</v>
      </c>
      <c r="V358" s="24">
        <f t="shared" ref="V358:V360" si="2087">H358</f>
        <v>0.52</v>
      </c>
      <c r="W358" s="24">
        <v>42.85</v>
      </c>
      <c r="X358" s="24">
        <f>V358*W358</f>
        <v>22.282</v>
      </c>
      <c r="Y358" s="24">
        <f>X358-Z358</f>
        <v>22.282</v>
      </c>
      <c r="Z358" s="24">
        <v>0</v>
      </c>
      <c r="AA358" s="24">
        <f t="shared" ref="AA358:AA360" si="2088">Q358+V358</f>
        <v>1.1099999999999999</v>
      </c>
      <c r="AB358" s="24">
        <f t="shared" ref="AB358:AD359" si="2089">S358+X358</f>
        <v>46.59</v>
      </c>
      <c r="AC358" s="24">
        <f t="shared" si="2089"/>
        <v>46.59</v>
      </c>
      <c r="AD358" s="24">
        <f t="shared" si="2089"/>
        <v>0</v>
      </c>
      <c r="AE358" s="24">
        <f t="shared" ref="AE358:AE360" si="2090">C358</f>
        <v>0.59</v>
      </c>
      <c r="AF358" s="24">
        <v>42.85</v>
      </c>
      <c r="AG358" s="24">
        <f>AE358*AF358</f>
        <v>25.281500000000001</v>
      </c>
      <c r="AH358" s="24">
        <f>AG358-AI358</f>
        <v>25.281500000000001</v>
      </c>
      <c r="AI358" s="24">
        <v>0</v>
      </c>
      <c r="AJ358" s="24">
        <f t="shared" ref="AJ358:AJ360" si="2091">H358</f>
        <v>0.52</v>
      </c>
      <c r="AK358" s="24">
        <v>44.56</v>
      </c>
      <c r="AL358" s="24">
        <f>AJ358*AK358</f>
        <v>23.171200000000002</v>
      </c>
      <c r="AM358" s="24">
        <f>AL358-AN358</f>
        <v>23.171200000000002</v>
      </c>
      <c r="AN358" s="24">
        <v>0</v>
      </c>
      <c r="AO358" s="24">
        <f t="shared" si="1980"/>
        <v>1.1099999999999999</v>
      </c>
      <c r="AP358" s="24">
        <f t="shared" ref="AP358:AP359" si="2092">AG358+AL358</f>
        <v>48.452700000000007</v>
      </c>
      <c r="AQ358" s="24">
        <f t="shared" ref="AQ358:AQ359" si="2093">AH358+AM358</f>
        <v>48.452700000000007</v>
      </c>
      <c r="AR358" s="24">
        <f t="shared" ref="AR358:AR359" si="2094">AI358+AN358</f>
        <v>0</v>
      </c>
    </row>
    <row r="359" spans="1:44" ht="21" hidden="1" customHeight="1" x14ac:dyDescent="0.25">
      <c r="A359" s="17"/>
      <c r="B359" s="31" t="s">
        <v>25</v>
      </c>
      <c r="C359" s="24">
        <v>0.59</v>
      </c>
      <c r="D359" s="24">
        <v>32.270000000000003</v>
      </c>
      <c r="E359" s="24">
        <f>C359*D359</f>
        <v>19.039300000000001</v>
      </c>
      <c r="F359" s="24">
        <f>E359-G359</f>
        <v>19.039300000000001</v>
      </c>
      <c r="G359" s="24">
        <v>0</v>
      </c>
      <c r="H359" s="24">
        <v>0.52</v>
      </c>
      <c r="I359" s="24">
        <v>33.85</v>
      </c>
      <c r="J359" s="24">
        <f>H359*I359</f>
        <v>17.602</v>
      </c>
      <c r="K359" s="24">
        <f>J359-L359</f>
        <v>17.602</v>
      </c>
      <c r="L359" s="24">
        <v>0</v>
      </c>
      <c r="M359" s="24">
        <f t="shared" si="2084"/>
        <v>1.1099999999999999</v>
      </c>
      <c r="N359" s="24">
        <f t="shared" si="2085"/>
        <v>36.641300000000001</v>
      </c>
      <c r="O359" s="24">
        <f t="shared" si="2085"/>
        <v>36.641300000000001</v>
      </c>
      <c r="P359" s="24">
        <f t="shared" si="2085"/>
        <v>0</v>
      </c>
      <c r="Q359" s="24">
        <f t="shared" si="2086"/>
        <v>0.59</v>
      </c>
      <c r="R359" s="24">
        <v>33.85</v>
      </c>
      <c r="S359" s="24">
        <f>Q359*R359</f>
        <v>19.971499999999999</v>
      </c>
      <c r="T359" s="24">
        <f>S359-U359</f>
        <v>19.971499999999999</v>
      </c>
      <c r="U359" s="24">
        <v>0</v>
      </c>
      <c r="V359" s="24">
        <f t="shared" si="2087"/>
        <v>0.52</v>
      </c>
      <c r="W359" s="24">
        <v>35.200000000000003</v>
      </c>
      <c r="X359" s="24">
        <f>V359*W359</f>
        <v>18.304000000000002</v>
      </c>
      <c r="Y359" s="24">
        <f>X359-Z359</f>
        <v>18.304000000000002</v>
      </c>
      <c r="Z359" s="24">
        <v>0</v>
      </c>
      <c r="AA359" s="24">
        <f t="shared" si="2088"/>
        <v>1.1099999999999999</v>
      </c>
      <c r="AB359" s="24">
        <f t="shared" si="2089"/>
        <v>38.275500000000001</v>
      </c>
      <c r="AC359" s="24">
        <f t="shared" si="2089"/>
        <v>38.275500000000001</v>
      </c>
      <c r="AD359" s="24">
        <f t="shared" si="2089"/>
        <v>0</v>
      </c>
      <c r="AE359" s="24">
        <f t="shared" si="2090"/>
        <v>0.59</v>
      </c>
      <c r="AF359" s="24">
        <v>35.200000000000003</v>
      </c>
      <c r="AG359" s="24">
        <f>AE359*AF359</f>
        <v>20.768000000000001</v>
      </c>
      <c r="AH359" s="24">
        <f>AG359-AI359</f>
        <v>20.768000000000001</v>
      </c>
      <c r="AI359" s="24">
        <v>0</v>
      </c>
      <c r="AJ359" s="24">
        <f t="shared" si="2091"/>
        <v>0.52</v>
      </c>
      <c r="AK359" s="24">
        <v>36.61</v>
      </c>
      <c r="AL359" s="24">
        <f>AJ359*AK359</f>
        <v>19.037200000000002</v>
      </c>
      <c r="AM359" s="24">
        <f>AL359-AN359</f>
        <v>19.037200000000002</v>
      </c>
      <c r="AN359" s="24">
        <v>0</v>
      </c>
      <c r="AO359" s="24">
        <f t="shared" si="1980"/>
        <v>1.1099999999999999</v>
      </c>
      <c r="AP359" s="24">
        <f t="shared" si="2092"/>
        <v>39.805199999999999</v>
      </c>
      <c r="AQ359" s="24">
        <f t="shared" si="2093"/>
        <v>39.805199999999999</v>
      </c>
      <c r="AR359" s="24">
        <f t="shared" si="2094"/>
        <v>0</v>
      </c>
    </row>
    <row r="360" spans="1:44" ht="39" hidden="1" customHeight="1" x14ac:dyDescent="0.25">
      <c r="A360" s="17"/>
      <c r="B360" s="3" t="s">
        <v>156</v>
      </c>
      <c r="C360" s="24">
        <v>0.59</v>
      </c>
      <c r="D360" s="24">
        <v>32.270000000000003</v>
      </c>
      <c r="E360" s="24">
        <f>C360*D360*0.5</f>
        <v>9.5196500000000004</v>
      </c>
      <c r="F360" s="24">
        <f>E360</f>
        <v>9.5196500000000004</v>
      </c>
      <c r="G360" s="24">
        <v>0</v>
      </c>
      <c r="H360" s="24">
        <v>0.52</v>
      </c>
      <c r="I360" s="24">
        <v>33.85</v>
      </c>
      <c r="J360" s="24">
        <f>H360*I360*0.5</f>
        <v>8.8010000000000002</v>
      </c>
      <c r="K360" s="24">
        <f>J360</f>
        <v>8.8010000000000002</v>
      </c>
      <c r="L360" s="24">
        <v>0</v>
      </c>
      <c r="M360" s="24">
        <f t="shared" si="2084"/>
        <v>1.1099999999999999</v>
      </c>
      <c r="N360" s="24">
        <f>E360+J360</f>
        <v>18.320650000000001</v>
      </c>
      <c r="O360" s="24">
        <f>N360</f>
        <v>18.320650000000001</v>
      </c>
      <c r="P360" s="24">
        <v>0</v>
      </c>
      <c r="Q360" s="24">
        <f t="shared" si="2086"/>
        <v>0.59</v>
      </c>
      <c r="R360" s="24">
        <v>33.85</v>
      </c>
      <c r="S360" s="24">
        <f>Q360*R360*0.5</f>
        <v>9.9857499999999995</v>
      </c>
      <c r="T360" s="24">
        <f>S360</f>
        <v>9.9857499999999995</v>
      </c>
      <c r="U360" s="24">
        <v>0</v>
      </c>
      <c r="V360" s="24">
        <f t="shared" si="2087"/>
        <v>0.52</v>
      </c>
      <c r="W360" s="24">
        <v>35.200000000000003</v>
      </c>
      <c r="X360" s="24">
        <f>V360*W360*0.5</f>
        <v>9.152000000000001</v>
      </c>
      <c r="Y360" s="24">
        <f>X360</f>
        <v>9.152000000000001</v>
      </c>
      <c r="Z360" s="24">
        <v>0</v>
      </c>
      <c r="AA360" s="24">
        <f t="shared" si="2088"/>
        <v>1.1099999999999999</v>
      </c>
      <c r="AB360" s="24">
        <f>S360+X360</f>
        <v>19.13775</v>
      </c>
      <c r="AC360" s="24">
        <f>AB360</f>
        <v>19.13775</v>
      </c>
      <c r="AD360" s="24">
        <v>0</v>
      </c>
      <c r="AE360" s="24">
        <f t="shared" si="2090"/>
        <v>0.59</v>
      </c>
      <c r="AF360" s="24">
        <v>35.200000000000003</v>
      </c>
      <c r="AG360" s="24">
        <f>AE360*AF360*0.5</f>
        <v>10.384</v>
      </c>
      <c r="AH360" s="24">
        <f>AG360</f>
        <v>10.384</v>
      </c>
      <c r="AI360" s="24">
        <v>0</v>
      </c>
      <c r="AJ360" s="24">
        <f t="shared" si="2091"/>
        <v>0.52</v>
      </c>
      <c r="AK360" s="24">
        <v>36.61</v>
      </c>
      <c r="AL360" s="24">
        <f>AJ360*AK360*0.5</f>
        <v>9.5186000000000011</v>
      </c>
      <c r="AM360" s="24">
        <f>AL360</f>
        <v>9.5186000000000011</v>
      </c>
      <c r="AN360" s="24">
        <v>0</v>
      </c>
      <c r="AO360" s="24">
        <f t="shared" si="1980"/>
        <v>1.1099999999999999</v>
      </c>
      <c r="AP360" s="24">
        <f>AG360+AL360</f>
        <v>19.9026</v>
      </c>
      <c r="AQ360" s="24">
        <f>AP360</f>
        <v>19.9026</v>
      </c>
      <c r="AR360" s="24">
        <v>0</v>
      </c>
    </row>
    <row r="361" spans="1:44" s="15" customFormat="1" ht="17.45" hidden="1" customHeight="1" x14ac:dyDescent="0.25">
      <c r="A361" s="22" t="s">
        <v>68</v>
      </c>
      <c r="B361" s="10" t="s">
        <v>184</v>
      </c>
      <c r="C361" s="14"/>
      <c r="D361" s="8">
        <v>39.28</v>
      </c>
      <c r="E361" s="14">
        <f t="shared" ref="E361:AD361" si="2095">E362</f>
        <v>4.7135999999999996</v>
      </c>
      <c r="F361" s="14">
        <f t="shared" si="2095"/>
        <v>4.7135999999999996</v>
      </c>
      <c r="G361" s="14">
        <f t="shared" si="2095"/>
        <v>0</v>
      </c>
      <c r="H361" s="14">
        <v>0.12</v>
      </c>
      <c r="I361" s="8">
        <v>41.2</v>
      </c>
      <c r="J361" s="14">
        <f t="shared" si="2095"/>
        <v>4.944</v>
      </c>
      <c r="K361" s="14">
        <f t="shared" si="2095"/>
        <v>4.944</v>
      </c>
      <c r="L361" s="14">
        <f t="shared" si="2095"/>
        <v>0</v>
      </c>
      <c r="M361" s="14">
        <f t="shared" si="2095"/>
        <v>0.24</v>
      </c>
      <c r="N361" s="14">
        <f t="shared" si="2095"/>
        <v>9.6575999999999986</v>
      </c>
      <c r="O361" s="14">
        <f t="shared" si="2095"/>
        <v>9.6575999999999986</v>
      </c>
      <c r="P361" s="14">
        <f t="shared" si="2095"/>
        <v>0</v>
      </c>
      <c r="Q361" s="14"/>
      <c r="R361" s="8">
        <v>41.2</v>
      </c>
      <c r="S361" s="14">
        <f t="shared" si="2095"/>
        <v>4.944</v>
      </c>
      <c r="T361" s="14">
        <f t="shared" si="2095"/>
        <v>4.944</v>
      </c>
      <c r="U361" s="14">
        <f t="shared" si="2095"/>
        <v>0</v>
      </c>
      <c r="V361" s="14"/>
      <c r="W361" s="8">
        <v>42.85</v>
      </c>
      <c r="X361" s="14">
        <f t="shared" si="2095"/>
        <v>5.1420000000000003</v>
      </c>
      <c r="Y361" s="14">
        <f t="shared" si="2095"/>
        <v>5.1420000000000003</v>
      </c>
      <c r="Z361" s="14">
        <f t="shared" si="2095"/>
        <v>0</v>
      </c>
      <c r="AA361" s="14"/>
      <c r="AB361" s="14">
        <f t="shared" si="2095"/>
        <v>10.086</v>
      </c>
      <c r="AC361" s="14">
        <f t="shared" si="2095"/>
        <v>10.086</v>
      </c>
      <c r="AD361" s="14">
        <f t="shared" si="2095"/>
        <v>0</v>
      </c>
      <c r="AE361" s="14"/>
      <c r="AF361" s="8">
        <v>42.85</v>
      </c>
      <c r="AG361" s="14">
        <f t="shared" ref="AG361:AR361" si="2096">AG362</f>
        <v>5.1420000000000003</v>
      </c>
      <c r="AH361" s="14">
        <f t="shared" si="2096"/>
        <v>5.1420000000000003</v>
      </c>
      <c r="AI361" s="14">
        <f t="shared" si="2096"/>
        <v>0</v>
      </c>
      <c r="AJ361" s="14"/>
      <c r="AK361" s="8">
        <v>44.56</v>
      </c>
      <c r="AL361" s="14">
        <f t="shared" si="2096"/>
        <v>5.3472</v>
      </c>
      <c r="AM361" s="14">
        <f t="shared" si="2096"/>
        <v>5.3472</v>
      </c>
      <c r="AN361" s="14">
        <f t="shared" si="2096"/>
        <v>0</v>
      </c>
      <c r="AO361" s="14"/>
      <c r="AP361" s="14">
        <f t="shared" si="2096"/>
        <v>10.4892</v>
      </c>
      <c r="AQ361" s="14">
        <f t="shared" si="2096"/>
        <v>10.4892</v>
      </c>
      <c r="AR361" s="14">
        <f t="shared" si="2096"/>
        <v>0</v>
      </c>
    </row>
    <row r="362" spans="1:44" ht="16.149999999999999" hidden="1" customHeight="1" x14ac:dyDescent="0.25">
      <c r="A362" s="17"/>
      <c r="B362" s="31" t="s">
        <v>23</v>
      </c>
      <c r="C362" s="24">
        <v>0.12</v>
      </c>
      <c r="D362" s="24">
        <v>39.28</v>
      </c>
      <c r="E362" s="24">
        <f>C362*D362</f>
        <v>4.7135999999999996</v>
      </c>
      <c r="F362" s="24">
        <f>E362-G362</f>
        <v>4.7135999999999996</v>
      </c>
      <c r="G362" s="24">
        <v>0</v>
      </c>
      <c r="H362" s="24">
        <v>0.12</v>
      </c>
      <c r="I362" s="24">
        <v>41.2</v>
      </c>
      <c r="J362" s="24">
        <f>H362*I362</f>
        <v>4.944</v>
      </c>
      <c r="K362" s="24">
        <f>J362-L362</f>
        <v>4.944</v>
      </c>
      <c r="L362" s="24">
        <v>0</v>
      </c>
      <c r="M362" s="24">
        <f t="shared" si="2084"/>
        <v>0.24</v>
      </c>
      <c r="N362" s="24">
        <f t="shared" ref="N362" si="2097">E362+J362</f>
        <v>9.6575999999999986</v>
      </c>
      <c r="O362" s="24">
        <f t="shared" ref="O362" si="2098">F362+K362</f>
        <v>9.6575999999999986</v>
      </c>
      <c r="P362" s="24">
        <f t="shared" ref="P362" si="2099">G362+L362</f>
        <v>0</v>
      </c>
      <c r="Q362" s="24">
        <f t="shared" ref="Q362" si="2100">C362</f>
        <v>0.12</v>
      </c>
      <c r="R362" s="24">
        <v>41.2</v>
      </c>
      <c r="S362" s="24">
        <f>Q362*R362</f>
        <v>4.944</v>
      </c>
      <c r="T362" s="24">
        <f>S362-U362</f>
        <v>4.944</v>
      </c>
      <c r="U362" s="24">
        <v>0</v>
      </c>
      <c r="V362" s="24">
        <f>H362</f>
        <v>0.12</v>
      </c>
      <c r="W362" s="24">
        <v>42.85</v>
      </c>
      <c r="X362" s="24">
        <f>V362*W362</f>
        <v>5.1420000000000003</v>
      </c>
      <c r="Y362" s="24">
        <f>X362-Z362</f>
        <v>5.1420000000000003</v>
      </c>
      <c r="Z362" s="24">
        <v>0</v>
      </c>
      <c r="AA362" s="24">
        <f>Q362+V362</f>
        <v>0.24</v>
      </c>
      <c r="AB362" s="24">
        <f t="shared" ref="AB362" si="2101">S362+X362</f>
        <v>10.086</v>
      </c>
      <c r="AC362" s="24">
        <f t="shared" ref="AC362" si="2102">T362+Y362</f>
        <v>10.086</v>
      </c>
      <c r="AD362" s="24">
        <f t="shared" ref="AD362" si="2103">U362+Z362</f>
        <v>0</v>
      </c>
      <c r="AE362" s="24">
        <f t="shared" ref="AE362" si="2104">C362</f>
        <v>0.12</v>
      </c>
      <c r="AF362" s="24">
        <v>42.85</v>
      </c>
      <c r="AG362" s="24">
        <f>AE362*AF362</f>
        <v>5.1420000000000003</v>
      </c>
      <c r="AH362" s="24">
        <f>AG362-AI362</f>
        <v>5.1420000000000003</v>
      </c>
      <c r="AI362" s="24">
        <v>0</v>
      </c>
      <c r="AJ362" s="24">
        <f t="shared" ref="AJ362" si="2105">H362</f>
        <v>0.12</v>
      </c>
      <c r="AK362" s="24">
        <v>44.56</v>
      </c>
      <c r="AL362" s="24">
        <f>AJ362*AK362</f>
        <v>5.3472</v>
      </c>
      <c r="AM362" s="24">
        <f>AL362-AN362</f>
        <v>5.3472</v>
      </c>
      <c r="AN362" s="24">
        <v>0</v>
      </c>
      <c r="AO362" s="24">
        <f t="shared" si="1980"/>
        <v>0.24</v>
      </c>
      <c r="AP362" s="24">
        <f t="shared" ref="AP362" si="2106">AG362+AL362</f>
        <v>10.4892</v>
      </c>
      <c r="AQ362" s="24">
        <f t="shared" ref="AQ362" si="2107">AH362+AM362</f>
        <v>10.4892</v>
      </c>
      <c r="AR362" s="24">
        <f t="shared" ref="AR362" si="2108">AI362+AN362</f>
        <v>0</v>
      </c>
    </row>
    <row r="363" spans="1:44" s="15" customFormat="1" hidden="1" x14ac:dyDescent="0.25">
      <c r="A363" s="22" t="s">
        <v>69</v>
      </c>
      <c r="B363" s="5" t="s">
        <v>58</v>
      </c>
      <c r="C363" s="8"/>
      <c r="D363" s="8"/>
      <c r="E363" s="8">
        <f>E364+E365+E366</f>
        <v>73.6554</v>
      </c>
      <c r="F363" s="8">
        <f>F364+F365+F366</f>
        <v>63.711921000000004</v>
      </c>
      <c r="G363" s="8">
        <f>G364+G365+G366</f>
        <v>9.943479</v>
      </c>
      <c r="H363" s="8"/>
      <c r="I363" s="8"/>
      <c r="J363" s="8">
        <f>J364+J365+J366</f>
        <v>51.506000000000007</v>
      </c>
      <c r="K363" s="8">
        <f>K364+K365+K366</f>
        <v>44.552689999999998</v>
      </c>
      <c r="L363" s="8">
        <f>L364+L365+L366</f>
        <v>6.953310000000001</v>
      </c>
      <c r="M363" s="8"/>
      <c r="N363" s="8">
        <f>N364+N365+N366</f>
        <v>125.16140000000001</v>
      </c>
      <c r="O363" s="8">
        <f>O364+O365+O366</f>
        <v>108.264611</v>
      </c>
      <c r="P363" s="8">
        <f>P364+P365+P366</f>
        <v>16.896789000000002</v>
      </c>
      <c r="Q363" s="8"/>
      <c r="R363" s="8"/>
      <c r="S363" s="8">
        <f>S364+S365+S366</f>
        <v>77.259</v>
      </c>
      <c r="T363" s="8">
        <f>T364+T365+T366</f>
        <v>66.829035000000005</v>
      </c>
      <c r="U363" s="8">
        <f>U364+U365+U366</f>
        <v>10.429965000000001</v>
      </c>
      <c r="V363" s="8"/>
      <c r="W363" s="8"/>
      <c r="X363" s="8">
        <f>X364+X365+X366</f>
        <v>53.564000000000007</v>
      </c>
      <c r="Y363" s="8">
        <f>Y364+Y365+Y366</f>
        <v>46.332860000000011</v>
      </c>
      <c r="Z363" s="8">
        <f>Z364+Z365+Z366</f>
        <v>7.2311400000000017</v>
      </c>
      <c r="AA363" s="8"/>
      <c r="AB363" s="8">
        <f>AB364+AB365+AB366</f>
        <v>130.82300000000001</v>
      </c>
      <c r="AC363" s="8">
        <f>AC364+AC365+AC366</f>
        <v>113.16189500000002</v>
      </c>
      <c r="AD363" s="8">
        <f>AD364+AD365+AD366</f>
        <v>17.661105000000003</v>
      </c>
      <c r="AE363" s="8"/>
      <c r="AF363" s="8"/>
      <c r="AG363" s="8">
        <f>AG364+AG365+AG366</f>
        <v>80.346000000000004</v>
      </c>
      <c r="AH363" s="8">
        <f>AH364+AH365+AH366</f>
        <v>69.499290000000002</v>
      </c>
      <c r="AI363" s="8">
        <f>AI364+AI365+AI366</f>
        <v>10.846710000000002</v>
      </c>
      <c r="AJ363" s="8"/>
      <c r="AK363" s="8"/>
      <c r="AL363" s="8">
        <f>AL364+AL365+AL366</f>
        <v>55.706000000000003</v>
      </c>
      <c r="AM363" s="8">
        <f>AM364+AM365+AM366</f>
        <v>48.185690000000008</v>
      </c>
      <c r="AN363" s="8">
        <f>AN364+AN365+AN366</f>
        <v>7.520310000000002</v>
      </c>
      <c r="AO363" s="8"/>
      <c r="AP363" s="8">
        <f>AP364+AP365+AP366</f>
        <v>136.05200000000002</v>
      </c>
      <c r="AQ363" s="8">
        <f>AQ364+AQ365+AQ366</f>
        <v>117.68498000000001</v>
      </c>
      <c r="AR363" s="8">
        <f>AR364+AR365+AR366</f>
        <v>18.36702</v>
      </c>
    </row>
    <row r="364" spans="1:44" hidden="1" x14ac:dyDescent="0.25">
      <c r="A364" s="17"/>
      <c r="B364" s="31" t="s">
        <v>23</v>
      </c>
      <c r="C364" s="24">
        <v>0.84</v>
      </c>
      <c r="D364" s="24">
        <v>39.28</v>
      </c>
      <c r="E364" s="24">
        <f>C364*D364</f>
        <v>32.995199999999997</v>
      </c>
      <c r="F364" s="24">
        <f>E364-G364</f>
        <v>28.540847999999997</v>
      </c>
      <c r="G364" s="24">
        <f>E364*13.5%</f>
        <v>4.4543520000000001</v>
      </c>
      <c r="H364" s="24">
        <v>0.56000000000000005</v>
      </c>
      <c r="I364" s="24">
        <v>41.2</v>
      </c>
      <c r="J364" s="24">
        <f>H364*I364</f>
        <v>23.072000000000003</v>
      </c>
      <c r="K364" s="24">
        <f>J364-L364</f>
        <v>19.957280000000001</v>
      </c>
      <c r="L364" s="24">
        <f>J364*13.5%</f>
        <v>3.1147200000000006</v>
      </c>
      <c r="M364" s="24">
        <f t="shared" si="2084"/>
        <v>1.4</v>
      </c>
      <c r="N364" s="24">
        <f t="shared" ref="N364:P365" si="2109">E364+J364</f>
        <v>56.0672</v>
      </c>
      <c r="O364" s="24">
        <f t="shared" si="2109"/>
        <v>48.498127999999994</v>
      </c>
      <c r="P364" s="24">
        <f t="shared" si="2109"/>
        <v>7.5690720000000002</v>
      </c>
      <c r="Q364" s="24">
        <f t="shared" ref="Q364:Q366" si="2110">C364</f>
        <v>0.84</v>
      </c>
      <c r="R364" s="24">
        <v>41.2</v>
      </c>
      <c r="S364" s="24">
        <f>Q364*R364</f>
        <v>34.608000000000004</v>
      </c>
      <c r="T364" s="24">
        <f>S364-U364</f>
        <v>29.935920000000003</v>
      </c>
      <c r="U364" s="24">
        <f>S364*13.5%</f>
        <v>4.6720800000000011</v>
      </c>
      <c r="V364" s="24">
        <f t="shared" ref="V364:V366" si="2111">H364</f>
        <v>0.56000000000000005</v>
      </c>
      <c r="W364" s="24">
        <v>42.85</v>
      </c>
      <c r="X364" s="24">
        <f>V364*W364</f>
        <v>23.996000000000002</v>
      </c>
      <c r="Y364" s="24">
        <f>X364-Z364</f>
        <v>20.756540000000001</v>
      </c>
      <c r="Z364" s="24">
        <f>X364*13.5%</f>
        <v>3.2394600000000007</v>
      </c>
      <c r="AA364" s="24">
        <f t="shared" ref="AA364:AA366" si="2112">Q364+V364</f>
        <v>1.4</v>
      </c>
      <c r="AB364" s="24">
        <f t="shared" ref="AB364:AD366" si="2113">S364+X364</f>
        <v>58.604000000000006</v>
      </c>
      <c r="AC364" s="24">
        <f t="shared" si="2113"/>
        <v>50.692460000000004</v>
      </c>
      <c r="AD364" s="24">
        <f t="shared" si="2113"/>
        <v>7.9115400000000022</v>
      </c>
      <c r="AE364" s="24">
        <f t="shared" ref="AE364:AE366" si="2114">C364</f>
        <v>0.84</v>
      </c>
      <c r="AF364" s="24">
        <v>42.85</v>
      </c>
      <c r="AG364" s="24">
        <f>AE364*AF364</f>
        <v>35.994</v>
      </c>
      <c r="AH364" s="24">
        <f>AG364-AI364</f>
        <v>31.134810000000002</v>
      </c>
      <c r="AI364" s="24">
        <f>AG364*13.5%</f>
        <v>4.8591899999999999</v>
      </c>
      <c r="AJ364" s="24">
        <f t="shared" ref="AJ364:AJ366" si="2115">H364</f>
        <v>0.56000000000000005</v>
      </c>
      <c r="AK364" s="24">
        <v>44.56</v>
      </c>
      <c r="AL364" s="24">
        <f>AJ364*AK364</f>
        <v>24.953600000000005</v>
      </c>
      <c r="AM364" s="24">
        <f>AL364-AN364</f>
        <v>21.584864000000003</v>
      </c>
      <c r="AN364" s="24">
        <f>AL364*13.5%</f>
        <v>3.3687360000000011</v>
      </c>
      <c r="AO364" s="24">
        <f t="shared" si="1980"/>
        <v>1.4</v>
      </c>
      <c r="AP364" s="24">
        <f t="shared" ref="AP364:AP366" si="2116">AG364+AL364</f>
        <v>60.947600000000008</v>
      </c>
      <c r="AQ364" s="24">
        <f t="shared" ref="AQ364:AQ366" si="2117">AH364+AM364</f>
        <v>52.719674000000005</v>
      </c>
      <c r="AR364" s="24">
        <f t="shared" ref="AR364:AR366" si="2118">AI364+AN364</f>
        <v>8.2279260000000001</v>
      </c>
    </row>
    <row r="365" spans="1:44" hidden="1" x14ac:dyDescent="0.25">
      <c r="A365" s="17"/>
      <c r="B365" s="31" t="s">
        <v>25</v>
      </c>
      <c r="C365" s="24">
        <v>0.84</v>
      </c>
      <c r="D365" s="24">
        <v>32.270000000000003</v>
      </c>
      <c r="E365" s="24">
        <f>C365*D365</f>
        <v>27.106800000000003</v>
      </c>
      <c r="F365" s="24">
        <f>E365-G365</f>
        <v>23.447382000000005</v>
      </c>
      <c r="G365" s="24">
        <f>E365*13.5%</f>
        <v>3.6594180000000005</v>
      </c>
      <c r="H365" s="24">
        <v>0.56000000000000005</v>
      </c>
      <c r="I365" s="24">
        <v>33.85</v>
      </c>
      <c r="J365" s="24">
        <f>H365*I365</f>
        <v>18.956000000000003</v>
      </c>
      <c r="K365" s="24">
        <f>J365-L365</f>
        <v>16.396940000000001</v>
      </c>
      <c r="L365" s="24">
        <f>J365*13.5%</f>
        <v>2.5590600000000006</v>
      </c>
      <c r="M365" s="24">
        <f t="shared" si="2084"/>
        <v>1.4</v>
      </c>
      <c r="N365" s="24">
        <f t="shared" si="2109"/>
        <v>46.06280000000001</v>
      </c>
      <c r="O365" s="24">
        <f t="shared" si="2109"/>
        <v>39.844322000000005</v>
      </c>
      <c r="P365" s="24">
        <f t="shared" si="2109"/>
        <v>6.2184780000000011</v>
      </c>
      <c r="Q365" s="24">
        <f t="shared" si="2110"/>
        <v>0.84</v>
      </c>
      <c r="R365" s="24">
        <v>33.85</v>
      </c>
      <c r="S365" s="24">
        <f>Q365*R365</f>
        <v>28.434000000000001</v>
      </c>
      <c r="T365" s="24">
        <f>S365-U365</f>
        <v>24.595410000000001</v>
      </c>
      <c r="U365" s="24">
        <f>S365*13.5%</f>
        <v>3.8385900000000004</v>
      </c>
      <c r="V365" s="24">
        <f t="shared" si="2111"/>
        <v>0.56000000000000005</v>
      </c>
      <c r="W365" s="24">
        <v>35.200000000000003</v>
      </c>
      <c r="X365" s="24">
        <f>V365*W365</f>
        <v>19.712000000000003</v>
      </c>
      <c r="Y365" s="24">
        <f>X365-Z365</f>
        <v>17.050880000000003</v>
      </c>
      <c r="Z365" s="24">
        <f>X365*13.5%</f>
        <v>2.6611200000000008</v>
      </c>
      <c r="AA365" s="24">
        <f t="shared" si="2112"/>
        <v>1.4</v>
      </c>
      <c r="AB365" s="24">
        <f t="shared" si="2113"/>
        <v>48.146000000000001</v>
      </c>
      <c r="AC365" s="24">
        <f t="shared" si="2113"/>
        <v>41.646290000000008</v>
      </c>
      <c r="AD365" s="24">
        <f t="shared" si="2113"/>
        <v>6.4997100000000012</v>
      </c>
      <c r="AE365" s="24">
        <f t="shared" si="2114"/>
        <v>0.84</v>
      </c>
      <c r="AF365" s="24">
        <v>35.200000000000003</v>
      </c>
      <c r="AG365" s="24">
        <f>AE365*AF365</f>
        <v>29.568000000000001</v>
      </c>
      <c r="AH365" s="24">
        <f>AG365-AI365</f>
        <v>25.576320000000003</v>
      </c>
      <c r="AI365" s="24">
        <f>AG365*13.5%</f>
        <v>3.9916800000000006</v>
      </c>
      <c r="AJ365" s="24">
        <f t="shared" si="2115"/>
        <v>0.56000000000000005</v>
      </c>
      <c r="AK365" s="24">
        <v>36.61</v>
      </c>
      <c r="AL365" s="24">
        <f>AJ365*AK365</f>
        <v>20.501600000000003</v>
      </c>
      <c r="AM365" s="24">
        <f>AL365-AN365</f>
        <v>17.733884000000003</v>
      </c>
      <c r="AN365" s="24">
        <f>AL365*13.5%</f>
        <v>2.7677160000000005</v>
      </c>
      <c r="AO365" s="24">
        <f t="shared" si="1980"/>
        <v>1.4</v>
      </c>
      <c r="AP365" s="24">
        <f t="shared" si="2116"/>
        <v>50.069600000000008</v>
      </c>
      <c r="AQ365" s="24">
        <f t="shared" si="2117"/>
        <v>43.310204000000006</v>
      </c>
      <c r="AR365" s="24">
        <f t="shared" si="2118"/>
        <v>6.7593960000000006</v>
      </c>
    </row>
    <row r="366" spans="1:44" ht="31.5" hidden="1" x14ac:dyDescent="0.25">
      <c r="A366" s="17"/>
      <c r="B366" s="3" t="s">
        <v>156</v>
      </c>
      <c r="C366" s="24">
        <v>0.84</v>
      </c>
      <c r="D366" s="24">
        <v>32.270000000000003</v>
      </c>
      <c r="E366" s="24">
        <f>C366*D366*0.5</f>
        <v>13.553400000000002</v>
      </c>
      <c r="F366" s="24">
        <f>E366-G366</f>
        <v>11.723691000000002</v>
      </c>
      <c r="G366" s="24">
        <f>E366*13.5%</f>
        <v>1.8297090000000003</v>
      </c>
      <c r="H366" s="24">
        <v>0.56000000000000005</v>
      </c>
      <c r="I366" s="24">
        <v>33.85</v>
      </c>
      <c r="J366" s="24">
        <f>H366*I366*0.5</f>
        <v>9.4780000000000015</v>
      </c>
      <c r="K366" s="24">
        <f>J366-L366</f>
        <v>8.1984700000000004</v>
      </c>
      <c r="L366" s="24">
        <f>J366*13.5%</f>
        <v>1.2795300000000003</v>
      </c>
      <c r="M366" s="24">
        <f t="shared" si="2084"/>
        <v>1.4</v>
      </c>
      <c r="N366" s="24">
        <f>E366+J366</f>
        <v>23.031400000000005</v>
      </c>
      <c r="O366" s="24">
        <f>K366+F366</f>
        <v>19.922161000000003</v>
      </c>
      <c r="P366" s="24">
        <f>L366+G366</f>
        <v>3.1092390000000005</v>
      </c>
      <c r="Q366" s="24">
        <f t="shared" si="2110"/>
        <v>0.84</v>
      </c>
      <c r="R366" s="24">
        <v>33.85</v>
      </c>
      <c r="S366" s="24">
        <f>Q366*R366*0.5</f>
        <v>14.217000000000001</v>
      </c>
      <c r="T366" s="24">
        <f>S366-U366</f>
        <v>12.297705000000001</v>
      </c>
      <c r="U366" s="24">
        <f>S366*13.5%</f>
        <v>1.9192950000000002</v>
      </c>
      <c r="V366" s="24">
        <f t="shared" si="2111"/>
        <v>0.56000000000000005</v>
      </c>
      <c r="W366" s="24">
        <v>35.200000000000003</v>
      </c>
      <c r="X366" s="24">
        <f>V366*W366*0.5</f>
        <v>9.8560000000000016</v>
      </c>
      <c r="Y366" s="24">
        <f>X366-Z366</f>
        <v>8.5254400000000015</v>
      </c>
      <c r="Z366" s="24">
        <f>X366*13.5%</f>
        <v>1.3305600000000004</v>
      </c>
      <c r="AA366" s="24">
        <f t="shared" si="2112"/>
        <v>1.4</v>
      </c>
      <c r="AB366" s="24">
        <f t="shared" si="2113"/>
        <v>24.073</v>
      </c>
      <c r="AC366" s="24">
        <f t="shared" si="2113"/>
        <v>20.823145000000004</v>
      </c>
      <c r="AD366" s="24">
        <f t="shared" si="2113"/>
        <v>3.2498550000000006</v>
      </c>
      <c r="AE366" s="24">
        <f t="shared" si="2114"/>
        <v>0.84</v>
      </c>
      <c r="AF366" s="24">
        <v>35.200000000000003</v>
      </c>
      <c r="AG366" s="24">
        <f>AE366*AF366*0.5</f>
        <v>14.784000000000001</v>
      </c>
      <c r="AH366" s="24">
        <f>AG366-AI366</f>
        <v>12.788160000000001</v>
      </c>
      <c r="AI366" s="24">
        <f>AG366*13.5%</f>
        <v>1.9958400000000003</v>
      </c>
      <c r="AJ366" s="24">
        <f t="shared" si="2115"/>
        <v>0.56000000000000005</v>
      </c>
      <c r="AK366" s="24">
        <v>36.61</v>
      </c>
      <c r="AL366" s="24">
        <f>AJ366*AK366*0.5</f>
        <v>10.250800000000002</v>
      </c>
      <c r="AM366" s="24">
        <f>AL366-AN366</f>
        <v>8.8669420000000017</v>
      </c>
      <c r="AN366" s="24">
        <f>AL366*13.5%</f>
        <v>1.3838580000000003</v>
      </c>
      <c r="AO366" s="24">
        <f t="shared" si="1980"/>
        <v>1.4</v>
      </c>
      <c r="AP366" s="24">
        <f t="shared" si="2116"/>
        <v>25.034800000000004</v>
      </c>
      <c r="AQ366" s="24">
        <f t="shared" si="2117"/>
        <v>21.655102000000003</v>
      </c>
      <c r="AR366" s="24">
        <f t="shared" si="2118"/>
        <v>3.3796980000000003</v>
      </c>
    </row>
    <row r="367" spans="1:44" s="15" customFormat="1" ht="31.5" hidden="1" x14ac:dyDescent="0.25">
      <c r="A367" s="22" t="s">
        <v>70</v>
      </c>
      <c r="B367" s="7" t="s">
        <v>59</v>
      </c>
      <c r="C367" s="8"/>
      <c r="D367" s="8"/>
      <c r="E367" s="8">
        <f t="shared" ref="E367:AD367" si="2119">E368+E369</f>
        <v>2.82816</v>
      </c>
      <c r="F367" s="8">
        <f t="shared" si="2119"/>
        <v>2.82816</v>
      </c>
      <c r="G367" s="8">
        <f t="shared" si="2119"/>
        <v>0</v>
      </c>
      <c r="H367" s="8"/>
      <c r="I367" s="8"/>
      <c r="J367" s="8">
        <f t="shared" si="2119"/>
        <v>2.9664000000000001</v>
      </c>
      <c r="K367" s="8">
        <f t="shared" si="2119"/>
        <v>2.9664000000000001</v>
      </c>
      <c r="L367" s="8">
        <f t="shared" si="2119"/>
        <v>0</v>
      </c>
      <c r="M367" s="8"/>
      <c r="N367" s="8">
        <f t="shared" si="2119"/>
        <v>5.7945600000000006</v>
      </c>
      <c r="O367" s="8">
        <f t="shared" si="2119"/>
        <v>5.7945600000000006</v>
      </c>
      <c r="P367" s="8">
        <f t="shared" si="2119"/>
        <v>0</v>
      </c>
      <c r="Q367" s="8"/>
      <c r="R367" s="8"/>
      <c r="S367" s="8">
        <f t="shared" si="2119"/>
        <v>2.9664000000000001</v>
      </c>
      <c r="T367" s="8">
        <f t="shared" si="2119"/>
        <v>2.9664000000000001</v>
      </c>
      <c r="U367" s="8">
        <f t="shared" si="2119"/>
        <v>0</v>
      </c>
      <c r="V367" s="8"/>
      <c r="W367" s="8"/>
      <c r="X367" s="8">
        <f t="shared" si="2119"/>
        <v>3.0851999999999999</v>
      </c>
      <c r="Y367" s="8">
        <f t="shared" si="2119"/>
        <v>3.0851999999999999</v>
      </c>
      <c r="Z367" s="8">
        <f t="shared" si="2119"/>
        <v>0</v>
      </c>
      <c r="AA367" s="8"/>
      <c r="AB367" s="8">
        <f t="shared" si="2119"/>
        <v>6.0516000000000005</v>
      </c>
      <c r="AC367" s="8">
        <f t="shared" si="2119"/>
        <v>6.0516000000000005</v>
      </c>
      <c r="AD367" s="8">
        <f t="shared" si="2119"/>
        <v>0</v>
      </c>
      <c r="AE367" s="8"/>
      <c r="AF367" s="8"/>
      <c r="AG367" s="8">
        <f t="shared" ref="AG367:AI367" si="2120">AG368+AG369</f>
        <v>3.0851999999999999</v>
      </c>
      <c r="AH367" s="8">
        <f t="shared" si="2120"/>
        <v>3.0851999999999999</v>
      </c>
      <c r="AI367" s="8">
        <f t="shared" si="2120"/>
        <v>0</v>
      </c>
      <c r="AJ367" s="8"/>
      <c r="AK367" s="8"/>
      <c r="AL367" s="8">
        <f t="shared" ref="AL367:AN367" si="2121">AL368+AL369</f>
        <v>3.2083200000000001</v>
      </c>
      <c r="AM367" s="8">
        <f t="shared" si="2121"/>
        <v>3.2083200000000001</v>
      </c>
      <c r="AN367" s="8">
        <f t="shared" si="2121"/>
        <v>0</v>
      </c>
      <c r="AO367" s="8"/>
      <c r="AP367" s="8">
        <f t="shared" ref="AP367:AR367" si="2122">AP368+AP369</f>
        <v>6.29352</v>
      </c>
      <c r="AQ367" s="8">
        <f t="shared" si="2122"/>
        <v>6.29352</v>
      </c>
      <c r="AR367" s="8">
        <f t="shared" si="2122"/>
        <v>0</v>
      </c>
    </row>
    <row r="368" spans="1:44" hidden="1" x14ac:dyDescent="0.25">
      <c r="A368" s="17"/>
      <c r="B368" s="31" t="s">
        <v>60</v>
      </c>
      <c r="C368" s="24">
        <v>7.1999999999999995E-2</v>
      </c>
      <c r="D368" s="24">
        <v>39.28</v>
      </c>
      <c r="E368" s="24">
        <f>C368*D368</f>
        <v>2.82816</v>
      </c>
      <c r="F368" s="24">
        <f>E368-G368</f>
        <v>2.82816</v>
      </c>
      <c r="G368" s="24">
        <v>0</v>
      </c>
      <c r="H368" s="24">
        <v>7.1999999999999995E-2</v>
      </c>
      <c r="I368" s="24">
        <v>41.2</v>
      </c>
      <c r="J368" s="24">
        <f>H368*I368</f>
        <v>2.9664000000000001</v>
      </c>
      <c r="K368" s="24">
        <f>J368-L368</f>
        <v>2.9664000000000001</v>
      </c>
      <c r="L368" s="24">
        <v>0</v>
      </c>
      <c r="M368" s="24">
        <f t="shared" si="2084"/>
        <v>0.14399999999999999</v>
      </c>
      <c r="N368" s="24">
        <f>E368+J368</f>
        <v>5.7945600000000006</v>
      </c>
      <c r="O368" s="24">
        <f>F368+K368</f>
        <v>5.7945600000000006</v>
      </c>
      <c r="P368" s="24">
        <f>G368+L368</f>
        <v>0</v>
      </c>
      <c r="Q368" s="24">
        <f t="shared" ref="Q368:Q369" si="2123">C368</f>
        <v>7.1999999999999995E-2</v>
      </c>
      <c r="R368" s="24">
        <v>41.2</v>
      </c>
      <c r="S368" s="24">
        <f>Q368*R368</f>
        <v>2.9664000000000001</v>
      </c>
      <c r="T368" s="24">
        <f>S368-U368</f>
        <v>2.9664000000000001</v>
      </c>
      <c r="U368" s="24">
        <v>0</v>
      </c>
      <c r="V368" s="24">
        <f t="shared" ref="V368:V369" si="2124">H368</f>
        <v>7.1999999999999995E-2</v>
      </c>
      <c r="W368" s="24">
        <v>42.85</v>
      </c>
      <c r="X368" s="24">
        <f>V368*W368</f>
        <v>3.0851999999999999</v>
      </c>
      <c r="Y368" s="24">
        <f>X368-Z368</f>
        <v>3.0851999999999999</v>
      </c>
      <c r="Z368" s="24">
        <v>0</v>
      </c>
      <c r="AA368" s="24">
        <f>Q368+V368</f>
        <v>0.14399999999999999</v>
      </c>
      <c r="AB368" s="24">
        <f>S368+X368</f>
        <v>6.0516000000000005</v>
      </c>
      <c r="AC368" s="24">
        <f>T368+Y368</f>
        <v>6.0516000000000005</v>
      </c>
      <c r="AD368" s="24">
        <f>U368+Z368</f>
        <v>0</v>
      </c>
      <c r="AE368" s="24">
        <f t="shared" ref="AE368:AE369" si="2125">C368</f>
        <v>7.1999999999999995E-2</v>
      </c>
      <c r="AF368" s="24">
        <v>42.85</v>
      </c>
      <c r="AG368" s="24">
        <f>AE368*AF368</f>
        <v>3.0851999999999999</v>
      </c>
      <c r="AH368" s="24">
        <f>AG368-AI368</f>
        <v>3.0851999999999999</v>
      </c>
      <c r="AI368" s="24">
        <v>0</v>
      </c>
      <c r="AJ368" s="24">
        <f t="shared" ref="AJ368:AJ369" si="2126">H368</f>
        <v>7.1999999999999995E-2</v>
      </c>
      <c r="AK368" s="24">
        <v>44.56</v>
      </c>
      <c r="AL368" s="24">
        <f>AJ368*AK368</f>
        <v>3.2083200000000001</v>
      </c>
      <c r="AM368" s="24">
        <f>AL368-AN368</f>
        <v>3.2083200000000001</v>
      </c>
      <c r="AN368" s="24">
        <v>0</v>
      </c>
      <c r="AO368" s="24">
        <f t="shared" si="1980"/>
        <v>0.14399999999999999</v>
      </c>
      <c r="AP368" s="24">
        <f>AG368+AL368</f>
        <v>6.29352</v>
      </c>
      <c r="AQ368" s="24">
        <f>AH368+AM368</f>
        <v>6.29352</v>
      </c>
      <c r="AR368" s="24">
        <f>AI368+AN368</f>
        <v>0</v>
      </c>
    </row>
    <row r="369" spans="1:44" hidden="1" x14ac:dyDescent="0.25">
      <c r="A369" s="17"/>
      <c r="B369" s="31" t="s">
        <v>61</v>
      </c>
      <c r="C369" s="24">
        <v>0</v>
      </c>
      <c r="D369" s="24"/>
      <c r="E369" s="24"/>
      <c r="F369" s="24"/>
      <c r="G369" s="24"/>
      <c r="H369" s="24">
        <v>0</v>
      </c>
      <c r="I369" s="24"/>
      <c r="J369" s="24"/>
      <c r="K369" s="24"/>
      <c r="L369" s="24"/>
      <c r="M369" s="24"/>
      <c r="N369" s="24"/>
      <c r="O369" s="24"/>
      <c r="P369" s="24"/>
      <c r="Q369" s="24">
        <f t="shared" si="2123"/>
        <v>0</v>
      </c>
      <c r="R369" s="24"/>
      <c r="S369" s="24"/>
      <c r="T369" s="24"/>
      <c r="U369" s="24"/>
      <c r="V369" s="24">
        <f t="shared" si="2124"/>
        <v>0</v>
      </c>
      <c r="W369" s="24"/>
      <c r="X369" s="24"/>
      <c r="Y369" s="24"/>
      <c r="Z369" s="24"/>
      <c r="AA369" s="24"/>
      <c r="AB369" s="24"/>
      <c r="AC369" s="24"/>
      <c r="AD369" s="24"/>
      <c r="AE369" s="24">
        <f t="shared" si="2125"/>
        <v>0</v>
      </c>
      <c r="AF369" s="24"/>
      <c r="AG369" s="24"/>
      <c r="AH369" s="24"/>
      <c r="AI369" s="24"/>
      <c r="AJ369" s="24">
        <f t="shared" si="2126"/>
        <v>0</v>
      </c>
      <c r="AK369" s="24"/>
      <c r="AL369" s="24"/>
      <c r="AM369" s="24"/>
      <c r="AN369" s="24"/>
      <c r="AO369" s="24"/>
      <c r="AP369" s="24"/>
      <c r="AQ369" s="24"/>
      <c r="AR369" s="24"/>
    </row>
    <row r="370" spans="1:44" s="15" customFormat="1" ht="31.5" hidden="1" x14ac:dyDescent="0.25">
      <c r="A370" s="22" t="s">
        <v>71</v>
      </c>
      <c r="B370" s="10" t="s">
        <v>160</v>
      </c>
      <c r="C370" s="8"/>
      <c r="D370" s="8"/>
      <c r="E370" s="8">
        <f t="shared" ref="E370" si="2127">E371+E372+E373</f>
        <v>15.607930000000001</v>
      </c>
      <c r="F370" s="8">
        <f t="shared" ref="F370" si="2128">F371+F372+F373</f>
        <v>11.3043502</v>
      </c>
      <c r="G370" s="8">
        <f t="shared" ref="G370" si="2129">G371+G372+G373</f>
        <v>4.3035798000000005</v>
      </c>
      <c r="H370" s="8"/>
      <c r="I370" s="8"/>
      <c r="J370" s="8">
        <f t="shared" ref="J370" si="2130">J371+J372+J373</f>
        <v>30.811625000000003</v>
      </c>
      <c r="K370" s="8">
        <f t="shared" ref="K370" si="2131">K371+K372+K373</f>
        <v>26.295652499999999</v>
      </c>
      <c r="L370" s="8">
        <f t="shared" ref="L370" si="2132">L371+L372+L373</f>
        <v>4.5159725000000002</v>
      </c>
      <c r="M370" s="8"/>
      <c r="N370" s="8">
        <f t="shared" ref="N370" si="2133">N371+N372+N373</f>
        <v>46.419555000000003</v>
      </c>
      <c r="O370" s="8">
        <f t="shared" ref="O370" si="2134">O371+O372+O373</f>
        <v>37.600002700000005</v>
      </c>
      <c r="P370" s="8">
        <f t="shared" ref="P370" si="2135">P371+P372+P373</f>
        <v>8.8195523000000016</v>
      </c>
      <c r="Q370" s="8"/>
      <c r="R370" s="8"/>
      <c r="S370" s="8">
        <f t="shared" ref="S370" si="2136">S371+S372+S373</f>
        <v>16.371549999999999</v>
      </c>
      <c r="T370" s="8">
        <f t="shared" ref="T370" si="2137">T371+T372+T373</f>
        <v>11.857417000000002</v>
      </c>
      <c r="U370" s="8">
        <f t="shared" ref="U370" si="2138">U371+U372+U373</f>
        <v>4.5141330000000002</v>
      </c>
      <c r="V370" s="8"/>
      <c r="W370" s="8"/>
      <c r="X370" s="8">
        <f t="shared" ref="X370" si="2139">X371+X372+X373</f>
        <v>32.042750000000005</v>
      </c>
      <c r="Y370" s="8">
        <f t="shared" ref="Y370" si="2140">Y371+Y372+Y373</f>
        <v>27.346335000000003</v>
      </c>
      <c r="Z370" s="8">
        <f t="shared" ref="Z370" si="2141">Z371+Z372+Z373</f>
        <v>4.6964150000000009</v>
      </c>
      <c r="AA370" s="8"/>
      <c r="AB370" s="8">
        <f t="shared" ref="AB370" si="2142">AB371+AB372+AB373</f>
        <v>48.414300000000004</v>
      </c>
      <c r="AC370" s="8">
        <f t="shared" ref="AC370" si="2143">AC371+AC372+AC373</f>
        <v>39.203752000000001</v>
      </c>
      <c r="AD370" s="8">
        <f t="shared" ref="AD370" si="2144">AD371+AD372+AD373</f>
        <v>9.2105480000000011</v>
      </c>
      <c r="AE370" s="8"/>
      <c r="AF370" s="8"/>
      <c r="AG370" s="8">
        <f t="shared" ref="AG370:AI370" si="2145">AG371+AG372+AG373</f>
        <v>17.025700000000001</v>
      </c>
      <c r="AH370" s="8">
        <f t="shared" si="2145"/>
        <v>12.331198000000001</v>
      </c>
      <c r="AI370" s="8">
        <f t="shared" si="2145"/>
        <v>4.694502</v>
      </c>
      <c r="AJ370" s="8"/>
      <c r="AK370" s="8"/>
      <c r="AL370" s="8">
        <f t="shared" ref="AL370:AN370" si="2146">AL371+AL372+AL373</f>
        <v>33.324125000000002</v>
      </c>
      <c r="AM370" s="8">
        <f t="shared" si="2146"/>
        <v>28.439902500000002</v>
      </c>
      <c r="AN370" s="8">
        <f t="shared" si="2146"/>
        <v>4.8842225000000008</v>
      </c>
      <c r="AO370" s="8"/>
      <c r="AP370" s="8">
        <f t="shared" ref="AP370:AR370" si="2147">AP371+AP372+AP373</f>
        <v>50.349825000000003</v>
      </c>
      <c r="AQ370" s="8">
        <f t="shared" si="2147"/>
        <v>40.771100500000003</v>
      </c>
      <c r="AR370" s="8">
        <f t="shared" si="2147"/>
        <v>9.5787244999999999</v>
      </c>
    </row>
    <row r="371" spans="1:44" hidden="1" x14ac:dyDescent="0.25">
      <c r="A371" s="17"/>
      <c r="B371" s="31" t="s">
        <v>60</v>
      </c>
      <c r="C371" s="24">
        <v>0.17799999999999999</v>
      </c>
      <c r="D371" s="24">
        <v>39.28</v>
      </c>
      <c r="E371" s="24">
        <f>C371*D371</f>
        <v>6.9918399999999998</v>
      </c>
      <c r="F371" s="24">
        <f>E371-G371</f>
        <v>5.0639775999999994</v>
      </c>
      <c r="G371" s="24">
        <f>49.08/1000*D371</f>
        <v>1.9278624</v>
      </c>
      <c r="H371" s="24">
        <v>0.33500000000000002</v>
      </c>
      <c r="I371" s="24">
        <v>41.2</v>
      </c>
      <c r="J371" s="24">
        <f>H371*I371</f>
        <v>13.802000000000001</v>
      </c>
      <c r="K371" s="24">
        <f>J371-L371</f>
        <v>11.77908</v>
      </c>
      <c r="L371" s="24">
        <f>49.1/1000*I371</f>
        <v>2.0229200000000005</v>
      </c>
      <c r="M371" s="24">
        <f t="shared" ref="M371:M373" si="2148">C371+H371</f>
        <v>0.51300000000000001</v>
      </c>
      <c r="N371" s="24">
        <f t="shared" ref="N371:P372" si="2149">E371+J371</f>
        <v>20.793840000000003</v>
      </c>
      <c r="O371" s="24">
        <f t="shared" si="2149"/>
        <v>16.843057600000002</v>
      </c>
      <c r="P371" s="24">
        <f t="shared" si="2149"/>
        <v>3.9507824000000005</v>
      </c>
      <c r="Q371" s="24">
        <f t="shared" ref="Q371:Q373" si="2150">C371</f>
        <v>0.17799999999999999</v>
      </c>
      <c r="R371" s="24">
        <v>41.2</v>
      </c>
      <c r="S371" s="24">
        <f>Q371*R371</f>
        <v>7.3336000000000006</v>
      </c>
      <c r="T371" s="24">
        <f>S371-U371</f>
        <v>5.3115040000000011</v>
      </c>
      <c r="U371" s="24">
        <f>49.08/1000*R371</f>
        <v>2.0220959999999999</v>
      </c>
      <c r="V371" s="24">
        <f t="shared" ref="V371:V373" si="2151">H371</f>
        <v>0.33500000000000002</v>
      </c>
      <c r="W371" s="24">
        <v>42.85</v>
      </c>
      <c r="X371" s="24">
        <f>V371*W371</f>
        <v>14.354750000000001</v>
      </c>
      <c r="Y371" s="24">
        <f>X371-Z371</f>
        <v>12.250815000000001</v>
      </c>
      <c r="Z371" s="24">
        <f>49.1/1000*W371</f>
        <v>2.1039350000000003</v>
      </c>
      <c r="AA371" s="24">
        <f t="shared" ref="AA371:AA373" si="2152">Q371+V371</f>
        <v>0.51300000000000001</v>
      </c>
      <c r="AB371" s="24">
        <f t="shared" ref="AB371:AD373" si="2153">S371+X371</f>
        <v>21.68835</v>
      </c>
      <c r="AC371" s="24">
        <f t="shared" si="2153"/>
        <v>17.562319000000002</v>
      </c>
      <c r="AD371" s="24">
        <f t="shared" si="2153"/>
        <v>4.1260310000000002</v>
      </c>
      <c r="AE371" s="24">
        <f t="shared" ref="AE371:AE373" si="2154">C371</f>
        <v>0.17799999999999999</v>
      </c>
      <c r="AF371" s="24">
        <v>42.85</v>
      </c>
      <c r="AG371" s="24">
        <f>AE371*AF371</f>
        <v>7.6273</v>
      </c>
      <c r="AH371" s="24">
        <f>AG371-AI371</f>
        <v>5.524222</v>
      </c>
      <c r="AI371" s="24">
        <f>49.08/1000*AF371</f>
        <v>2.103078</v>
      </c>
      <c r="AJ371" s="24">
        <f t="shared" ref="AJ371:AJ373" si="2155">H371</f>
        <v>0.33500000000000002</v>
      </c>
      <c r="AK371" s="24">
        <v>44.56</v>
      </c>
      <c r="AL371" s="24">
        <f>AJ371*AK371</f>
        <v>14.927600000000002</v>
      </c>
      <c r="AM371" s="24">
        <f>AL371-AN371</f>
        <v>12.739704000000001</v>
      </c>
      <c r="AN371" s="24">
        <f>49.1/1000*AK371</f>
        <v>2.1878960000000003</v>
      </c>
      <c r="AO371" s="24">
        <f t="shared" ref="AO371:AO373" si="2156">AE371+AJ371</f>
        <v>0.51300000000000001</v>
      </c>
      <c r="AP371" s="24">
        <f t="shared" ref="AP371:AP373" si="2157">AG371+AL371</f>
        <v>22.554900000000004</v>
      </c>
      <c r="AQ371" s="24">
        <f t="shared" ref="AQ371:AQ373" si="2158">AH371+AM371</f>
        <v>18.263926000000001</v>
      </c>
      <c r="AR371" s="24">
        <f t="shared" ref="AR371:AR373" si="2159">AI371+AN371</f>
        <v>4.2909740000000003</v>
      </c>
    </row>
    <row r="372" spans="1:44" hidden="1" x14ac:dyDescent="0.25">
      <c r="A372" s="17"/>
      <c r="B372" s="31" t="s">
        <v>61</v>
      </c>
      <c r="C372" s="24">
        <v>0.17799999999999999</v>
      </c>
      <c r="D372" s="24">
        <v>32.270000000000003</v>
      </c>
      <c r="E372" s="24">
        <f>C372*D372</f>
        <v>5.7440600000000002</v>
      </c>
      <c r="F372" s="24">
        <f>E372-G372</f>
        <v>4.1602484000000004</v>
      </c>
      <c r="G372" s="24">
        <f t="shared" ref="G372" si="2160">49.08/1000*D372</f>
        <v>1.5838116000000002</v>
      </c>
      <c r="H372" s="24">
        <v>0.33500000000000002</v>
      </c>
      <c r="I372" s="24">
        <v>33.85</v>
      </c>
      <c r="J372" s="24">
        <f>H372*I372</f>
        <v>11.33975</v>
      </c>
      <c r="K372" s="24">
        <f>J372-L372</f>
        <v>9.677715000000001</v>
      </c>
      <c r="L372" s="24">
        <f t="shared" ref="L372" si="2161">49.1/1000*I372</f>
        <v>1.6620350000000002</v>
      </c>
      <c r="M372" s="24">
        <f t="shared" si="2148"/>
        <v>0.51300000000000001</v>
      </c>
      <c r="N372" s="24">
        <f t="shared" si="2149"/>
        <v>17.08381</v>
      </c>
      <c r="O372" s="24">
        <f t="shared" si="2149"/>
        <v>13.837963400000001</v>
      </c>
      <c r="P372" s="24">
        <f t="shared" si="2149"/>
        <v>3.2458466000000001</v>
      </c>
      <c r="Q372" s="24">
        <f t="shared" si="2150"/>
        <v>0.17799999999999999</v>
      </c>
      <c r="R372" s="24">
        <v>33.85</v>
      </c>
      <c r="S372" s="24">
        <f>Q372*R372</f>
        <v>6.0252999999999997</v>
      </c>
      <c r="T372" s="24">
        <f>S372-U372</f>
        <v>4.3639419999999998</v>
      </c>
      <c r="U372" s="24">
        <f t="shared" ref="U372" si="2162">49.08/1000*R372</f>
        <v>1.6613580000000001</v>
      </c>
      <c r="V372" s="24">
        <f t="shared" si="2151"/>
        <v>0.33500000000000002</v>
      </c>
      <c r="W372" s="24">
        <v>35.200000000000003</v>
      </c>
      <c r="X372" s="24">
        <f>V372*W372</f>
        <v>11.792000000000002</v>
      </c>
      <c r="Y372" s="24">
        <f>X372-Z372</f>
        <v>10.063680000000002</v>
      </c>
      <c r="Z372" s="24">
        <f t="shared" ref="Z372" si="2163">49.1/1000*W372</f>
        <v>1.7283200000000003</v>
      </c>
      <c r="AA372" s="24">
        <f t="shared" si="2152"/>
        <v>0.51300000000000001</v>
      </c>
      <c r="AB372" s="24">
        <f t="shared" si="2153"/>
        <v>17.817300000000003</v>
      </c>
      <c r="AC372" s="24">
        <f t="shared" si="2153"/>
        <v>14.427622000000001</v>
      </c>
      <c r="AD372" s="24">
        <f t="shared" si="2153"/>
        <v>3.3896780000000004</v>
      </c>
      <c r="AE372" s="24">
        <f t="shared" si="2154"/>
        <v>0.17799999999999999</v>
      </c>
      <c r="AF372" s="24">
        <v>35.200000000000003</v>
      </c>
      <c r="AG372" s="24">
        <f>AE372*AF372</f>
        <v>6.2656000000000001</v>
      </c>
      <c r="AH372" s="24">
        <f>AG372-AI372</f>
        <v>4.5379839999999998</v>
      </c>
      <c r="AI372" s="24">
        <f t="shared" ref="AI372" si="2164">49.08/1000*AF372</f>
        <v>1.727616</v>
      </c>
      <c r="AJ372" s="24">
        <f t="shared" si="2155"/>
        <v>0.33500000000000002</v>
      </c>
      <c r="AK372" s="24">
        <v>36.61</v>
      </c>
      <c r="AL372" s="24">
        <f>AJ372*AK372</f>
        <v>12.26435</v>
      </c>
      <c r="AM372" s="24">
        <f>AL372-AN372</f>
        <v>10.466799</v>
      </c>
      <c r="AN372" s="24">
        <f t="shared" ref="AN372" si="2165">49.1/1000*AK372</f>
        <v>1.7975510000000001</v>
      </c>
      <c r="AO372" s="24">
        <f t="shared" si="2156"/>
        <v>0.51300000000000001</v>
      </c>
      <c r="AP372" s="24">
        <f t="shared" si="2157"/>
        <v>18.529949999999999</v>
      </c>
      <c r="AQ372" s="24">
        <f t="shared" si="2158"/>
        <v>15.004783</v>
      </c>
      <c r="AR372" s="24">
        <f t="shared" si="2159"/>
        <v>3.5251670000000002</v>
      </c>
    </row>
    <row r="373" spans="1:44" ht="31.5" hidden="1" x14ac:dyDescent="0.25">
      <c r="A373" s="17"/>
      <c r="B373" s="3" t="s">
        <v>156</v>
      </c>
      <c r="C373" s="24">
        <v>0.17799999999999999</v>
      </c>
      <c r="D373" s="24">
        <v>32.270000000000003</v>
      </c>
      <c r="E373" s="24">
        <f>C373*D373*0.5</f>
        <v>2.8720300000000001</v>
      </c>
      <c r="F373" s="24">
        <f>E373-G373</f>
        <v>2.0801242000000002</v>
      </c>
      <c r="G373" s="24">
        <f>49.08/1000*D373*0.5</f>
        <v>0.7919058000000001</v>
      </c>
      <c r="H373" s="24">
        <v>0.33500000000000002</v>
      </c>
      <c r="I373" s="24">
        <v>33.85</v>
      </c>
      <c r="J373" s="24">
        <f>H373*I373*0.5</f>
        <v>5.6698750000000002</v>
      </c>
      <c r="K373" s="24">
        <f>J373-L373</f>
        <v>4.8388575000000005</v>
      </c>
      <c r="L373" s="24">
        <f>49.1/1000*I373*0.5</f>
        <v>0.83101750000000008</v>
      </c>
      <c r="M373" s="24">
        <f t="shared" si="2148"/>
        <v>0.51300000000000001</v>
      </c>
      <c r="N373" s="24">
        <f>E373+J373</f>
        <v>8.5419049999999999</v>
      </c>
      <c r="O373" s="24">
        <f>K373+F373</f>
        <v>6.9189817000000007</v>
      </c>
      <c r="P373" s="24">
        <f>L373+G373</f>
        <v>1.6229233000000001</v>
      </c>
      <c r="Q373" s="24">
        <f t="shared" si="2150"/>
        <v>0.17799999999999999</v>
      </c>
      <c r="R373" s="24">
        <v>33.85</v>
      </c>
      <c r="S373" s="24">
        <f>Q373*R373*0.5</f>
        <v>3.0126499999999998</v>
      </c>
      <c r="T373" s="24">
        <f>S373-U373</f>
        <v>2.1819709999999999</v>
      </c>
      <c r="U373" s="24">
        <f>49.08/1000*R373*0.5</f>
        <v>0.83067900000000006</v>
      </c>
      <c r="V373" s="24">
        <f t="shared" si="2151"/>
        <v>0.33500000000000002</v>
      </c>
      <c r="W373" s="24">
        <v>35.200000000000003</v>
      </c>
      <c r="X373" s="24">
        <f>V373*W373*0.5</f>
        <v>5.8960000000000008</v>
      </c>
      <c r="Y373" s="24">
        <f>X373-Z373</f>
        <v>5.0318400000000008</v>
      </c>
      <c r="Z373" s="24">
        <f>49.1/1000*W373*0.5</f>
        <v>0.86416000000000015</v>
      </c>
      <c r="AA373" s="24">
        <f t="shared" si="2152"/>
        <v>0.51300000000000001</v>
      </c>
      <c r="AB373" s="24">
        <f t="shared" si="2153"/>
        <v>8.9086500000000015</v>
      </c>
      <c r="AC373" s="24">
        <f t="shared" si="2153"/>
        <v>7.2138110000000006</v>
      </c>
      <c r="AD373" s="24">
        <f t="shared" si="2153"/>
        <v>1.6948390000000002</v>
      </c>
      <c r="AE373" s="24">
        <f t="shared" si="2154"/>
        <v>0.17799999999999999</v>
      </c>
      <c r="AF373" s="24">
        <v>35.200000000000003</v>
      </c>
      <c r="AG373" s="24">
        <f>AE373*AF373*0.5</f>
        <v>3.1328</v>
      </c>
      <c r="AH373" s="24">
        <f>AG373-AI373</f>
        <v>2.2689919999999999</v>
      </c>
      <c r="AI373" s="24">
        <f>49.08/1000*AF373*0.5</f>
        <v>0.86380800000000002</v>
      </c>
      <c r="AJ373" s="24">
        <f t="shared" si="2155"/>
        <v>0.33500000000000002</v>
      </c>
      <c r="AK373" s="24">
        <v>36.61</v>
      </c>
      <c r="AL373" s="24">
        <f>AJ373*AK373*0.5</f>
        <v>6.1321750000000002</v>
      </c>
      <c r="AM373" s="24">
        <f>AL373-AN373</f>
        <v>5.2333995</v>
      </c>
      <c r="AN373" s="24">
        <f>49.1/1000*AK373*0.5</f>
        <v>0.89877550000000006</v>
      </c>
      <c r="AO373" s="24">
        <f t="shared" si="2156"/>
        <v>0.51300000000000001</v>
      </c>
      <c r="AP373" s="24">
        <f t="shared" si="2157"/>
        <v>9.2649749999999997</v>
      </c>
      <c r="AQ373" s="24">
        <f t="shared" si="2158"/>
        <v>7.5023914999999999</v>
      </c>
      <c r="AR373" s="24">
        <f t="shared" si="2159"/>
        <v>1.7625835000000001</v>
      </c>
    </row>
    <row r="374" spans="1:44" s="15" customFormat="1" x14ac:dyDescent="0.25">
      <c r="A374" s="22"/>
      <c r="B374" s="5" t="s">
        <v>62</v>
      </c>
      <c r="C374" s="8"/>
      <c r="D374" s="8"/>
      <c r="E374" s="8">
        <f>E18+E77+E349+E353+E357+E363+E367+E370+E361</f>
        <v>22239.059202049997</v>
      </c>
      <c r="F374" s="8">
        <f>F18+F77+F349+F353+F357+F363+F367+F370+F361</f>
        <v>21731.645820485002</v>
      </c>
      <c r="G374" s="8">
        <f>G18+G77+G349+G353+G357+G363+G367+G370+G361</f>
        <v>507.41338156500012</v>
      </c>
      <c r="H374" s="8"/>
      <c r="I374" s="8"/>
      <c r="J374" s="8">
        <f>J18+J77+J349+J353+J357+J363+J367+J370+J361</f>
        <v>20460.149612000001</v>
      </c>
      <c r="K374" s="8">
        <f>K18+K77+K349+K353+K357+K363+K367+K370+K361</f>
        <v>20015.789575025006</v>
      </c>
      <c r="L374" s="8">
        <f>L18+L77+L349+L353+L357+L363+L367+L370+L361</f>
        <v>444.36003697500007</v>
      </c>
      <c r="M374" s="8"/>
      <c r="N374" s="8">
        <f>N18+N77+N349+N353+N357+N363+N367+N370+N361</f>
        <v>42699.208814050005</v>
      </c>
      <c r="O374" s="8">
        <f>O18+O77+O349+O353+O357+O363+O367+O370+O361</f>
        <v>41747.435395510009</v>
      </c>
      <c r="P374" s="8">
        <f>P18+P77+P349+P353+P357+P363+P367+P370+P361</f>
        <v>951.77341854000019</v>
      </c>
      <c r="Q374" s="8"/>
      <c r="R374" s="8"/>
      <c r="S374" s="8">
        <f>S18+S77+S349+S353+S357+S363+S367+S370+S361</f>
        <v>23328.686688499998</v>
      </c>
      <c r="T374" s="8">
        <f>T18+T77+T349+T353+T357+T363+T367+T370+T361</f>
        <v>22796.288150724999</v>
      </c>
      <c r="U374" s="8">
        <f>U18+U77+U349+U353+U357+U363+U367+U370+U361</f>
        <v>532.39853777500014</v>
      </c>
      <c r="V374" s="8"/>
      <c r="W374" s="8"/>
      <c r="X374" s="8">
        <f>X18+X77+X349+X353+X357+X363+X367+X370+X361</f>
        <v>21274.295328000004</v>
      </c>
      <c r="Y374" s="8">
        <f>Y18+Y77+Y349+Y353+Y357+Y363+Y367+Y370+Y361</f>
        <v>20812.04519235</v>
      </c>
      <c r="Z374" s="8">
        <f>Z18+Z77+Z349+Z353+Z357+Z363+Z367+Z370+Z361</f>
        <v>462.25013565</v>
      </c>
      <c r="AA374" s="8"/>
      <c r="AB374" s="8">
        <f>AB18+AB77+AB349+AB353+AB357+AB363+AB367+AB370+AB361</f>
        <v>44602.982016500006</v>
      </c>
      <c r="AC374" s="8">
        <f>AC18+AC77+AC349+AC353+AC357+AC363+AC367+AC370+AC361</f>
        <v>43608.333343075006</v>
      </c>
      <c r="AD374" s="8">
        <f>AD18+AD77+AD349+AD353+AD357+AD363+AD367+AD370+AD361</f>
        <v>994.64867342500008</v>
      </c>
      <c r="AE374" s="8"/>
      <c r="AF374" s="8"/>
      <c r="AG374" s="8">
        <f>AG18+AG77+AG349+AG353+AG357+AG363+AG367+AG370+AG361</f>
        <v>24260.188319000004</v>
      </c>
      <c r="AH374" s="8">
        <f>AH18+AH77+AH349+AH353+AH357+AH363+AH367+AH370+AH361</f>
        <v>23706.386446150002</v>
      </c>
      <c r="AI374" s="8">
        <f>AI18+AI77+AI349+AI353+AI357+AI363+AI367+AI370+AI361</f>
        <v>553.80187285000011</v>
      </c>
      <c r="AJ374" s="8"/>
      <c r="AK374" s="8"/>
      <c r="AL374" s="8">
        <f>AL18+AL77+AL349+AL353+AL357+AL363+AL367+AL370+AL361</f>
        <v>22125.576531999999</v>
      </c>
      <c r="AM374" s="8">
        <f>AM18+AM77+AM349+AM353+AM357+AM363+AM367+AM370+AM361</f>
        <v>21644.717147525</v>
      </c>
      <c r="AN374" s="8">
        <f>AN18+AN77+AN349+AN353+AN357+AN363+AN367+AN370+AN361</f>
        <v>480.85938447500001</v>
      </c>
      <c r="AO374" s="8"/>
      <c r="AP374" s="8">
        <f>AP18+AP77+AP349+AP353+AP357+AP363+AP367+AP370+AP361</f>
        <v>46385.764851000007</v>
      </c>
      <c r="AQ374" s="8">
        <f>AQ18+AQ77+AQ349+AQ353+AQ357+AQ363+AQ367+AQ370+AQ361</f>
        <v>45351.103593675012</v>
      </c>
      <c r="AR374" s="8">
        <f>AR18+AR77+AR349+AR353+AR357+AR363+AR367+AR370+AR361</f>
        <v>1034.661257325</v>
      </c>
    </row>
    <row r="376" spans="1:44" hidden="1" x14ac:dyDescent="0.25">
      <c r="E376" s="12">
        <v>22230.998319999999</v>
      </c>
      <c r="F376" s="12">
        <v>21723.584938435004</v>
      </c>
      <c r="G376" s="12">
        <v>507.41338156500012</v>
      </c>
      <c r="J376" s="12">
        <v>20450.389225000006</v>
      </c>
      <c r="K376" s="12">
        <v>20006.029188025004</v>
      </c>
      <c r="L376" s="12">
        <v>444.36003697500007</v>
      </c>
      <c r="N376" s="12">
        <v>42681.387545000005</v>
      </c>
      <c r="O376" s="12">
        <v>41729.614126460008</v>
      </c>
      <c r="P376" s="12">
        <v>951.77341854000019</v>
      </c>
      <c r="S376" s="12">
        <v>23319.005400000002</v>
      </c>
      <c r="T376" s="12">
        <v>22786.606862225002</v>
      </c>
      <c r="U376" s="12">
        <v>532.39853777500014</v>
      </c>
      <c r="X376" s="12">
        <v>21264.144950000005</v>
      </c>
      <c r="Y376" s="12">
        <v>20801.894814350002</v>
      </c>
      <c r="Z376" s="12">
        <v>462.25013565</v>
      </c>
      <c r="AB376" s="12">
        <v>44583.150350000011</v>
      </c>
      <c r="AC376" s="12">
        <v>43588.501676575004</v>
      </c>
      <c r="AD376" s="12">
        <v>994.64867342500008</v>
      </c>
      <c r="AG376" s="12">
        <v>24250.120200000005</v>
      </c>
      <c r="AH376" s="12">
        <v>23696.318327150002</v>
      </c>
      <c r="AI376" s="12">
        <v>553.80187285000011</v>
      </c>
      <c r="AL376" s="12">
        <v>22115.020245</v>
      </c>
      <c r="AM376" s="12">
        <v>21634.160860525</v>
      </c>
      <c r="AN376" s="12">
        <v>480.85938447500001</v>
      </c>
      <c r="AP376" s="12">
        <v>46365.140445000005</v>
      </c>
      <c r="AQ376" s="12">
        <v>45330.47918767501</v>
      </c>
      <c r="AR376" s="12">
        <v>1034.661257325</v>
      </c>
    </row>
    <row r="377" spans="1:44" hidden="1" x14ac:dyDescent="0.25">
      <c r="G377" s="37"/>
      <c r="H377" s="37"/>
    </row>
    <row r="378" spans="1:44" hidden="1" x14ac:dyDescent="0.25">
      <c r="E378" s="27">
        <f>E374-E376</f>
        <v>8.0608820499983267</v>
      </c>
      <c r="F378" s="27">
        <f t="shared" ref="F378:AR378" si="2166">F374-F376</f>
        <v>8.0608820499983267</v>
      </c>
      <c r="G378" s="27">
        <f t="shared" si="2166"/>
        <v>0</v>
      </c>
      <c r="H378" s="27">
        <f t="shared" si="2166"/>
        <v>0</v>
      </c>
      <c r="I378" s="27">
        <f t="shared" si="2166"/>
        <v>0</v>
      </c>
      <c r="J378" s="27">
        <f t="shared" si="2166"/>
        <v>9.7603869999948074</v>
      </c>
      <c r="K378" s="27">
        <f t="shared" si="2166"/>
        <v>9.7603870000020834</v>
      </c>
      <c r="L378" s="27">
        <f t="shared" si="2166"/>
        <v>0</v>
      </c>
      <c r="M378" s="27">
        <f t="shared" si="2166"/>
        <v>0</v>
      </c>
      <c r="N378" s="27">
        <f t="shared" si="2166"/>
        <v>17.82126905000041</v>
      </c>
      <c r="O378" s="27">
        <f t="shared" si="2166"/>
        <v>17.82126905000041</v>
      </c>
      <c r="P378" s="27">
        <f t="shared" si="2166"/>
        <v>0</v>
      </c>
      <c r="Q378" s="27">
        <f t="shared" si="2166"/>
        <v>0</v>
      </c>
      <c r="R378" s="27">
        <f t="shared" si="2166"/>
        <v>0</v>
      </c>
      <c r="S378" s="27">
        <f t="shared" si="2166"/>
        <v>9.6812884999962989</v>
      </c>
      <c r="T378" s="27">
        <f t="shared" si="2166"/>
        <v>9.6812884999962989</v>
      </c>
      <c r="U378" s="27">
        <f t="shared" si="2166"/>
        <v>0</v>
      </c>
      <c r="V378" s="27">
        <f t="shared" si="2166"/>
        <v>0</v>
      </c>
      <c r="W378" s="27">
        <f t="shared" si="2166"/>
        <v>0</v>
      </c>
      <c r="X378" s="27">
        <f t="shared" si="2166"/>
        <v>10.150377999998454</v>
      </c>
      <c r="Y378" s="27">
        <f t="shared" si="2166"/>
        <v>10.150377999998454</v>
      </c>
      <c r="Z378" s="27">
        <f t="shared" si="2166"/>
        <v>0</v>
      </c>
      <c r="AA378" s="27">
        <f t="shared" si="2166"/>
        <v>0</v>
      </c>
      <c r="AB378" s="27">
        <f t="shared" si="2166"/>
        <v>19.831666499994753</v>
      </c>
      <c r="AC378" s="27">
        <f t="shared" si="2166"/>
        <v>19.831666500002029</v>
      </c>
      <c r="AD378" s="27">
        <f t="shared" si="2166"/>
        <v>0</v>
      </c>
      <c r="AE378" s="27">
        <f t="shared" si="2166"/>
        <v>0</v>
      </c>
      <c r="AF378" s="27">
        <f t="shared" si="2166"/>
        <v>0</v>
      </c>
      <c r="AG378" s="27">
        <f t="shared" si="2166"/>
        <v>10.068118999999569</v>
      </c>
      <c r="AH378" s="27">
        <f t="shared" si="2166"/>
        <v>10.068118999999569</v>
      </c>
      <c r="AI378" s="27">
        <f t="shared" si="2166"/>
        <v>0</v>
      </c>
      <c r="AJ378" s="27">
        <f t="shared" si="2166"/>
        <v>0</v>
      </c>
      <c r="AK378" s="27">
        <f t="shared" si="2166"/>
        <v>0</v>
      </c>
      <c r="AL378" s="27">
        <f t="shared" si="2166"/>
        <v>10.556286999999429</v>
      </c>
      <c r="AM378" s="27">
        <f t="shared" si="2166"/>
        <v>10.556286999999429</v>
      </c>
      <c r="AN378" s="27">
        <f t="shared" si="2166"/>
        <v>0</v>
      </c>
      <c r="AO378" s="27">
        <f t="shared" si="2166"/>
        <v>0</v>
      </c>
      <c r="AP378" s="27">
        <f t="shared" si="2166"/>
        <v>20.624406000002637</v>
      </c>
      <c r="AQ378" s="27">
        <f t="shared" si="2166"/>
        <v>20.624406000002637</v>
      </c>
      <c r="AR378" s="27">
        <f t="shared" si="2166"/>
        <v>0</v>
      </c>
    </row>
    <row r="379" spans="1:44" hidden="1" x14ac:dyDescent="0.25">
      <c r="B379" s="15" t="s">
        <v>186</v>
      </c>
      <c r="G379" s="37"/>
      <c r="H379" s="37"/>
    </row>
    <row r="380" spans="1:44" hidden="1" x14ac:dyDescent="0.25">
      <c r="G380" s="37"/>
      <c r="H380" s="37"/>
    </row>
    <row r="381" spans="1:44" ht="78.75" hidden="1" x14ac:dyDescent="0.25">
      <c r="A381" s="35">
        <v>1</v>
      </c>
      <c r="B381" s="19" t="s">
        <v>187</v>
      </c>
      <c r="C381" s="8"/>
      <c r="D381" s="8"/>
      <c r="E381" s="8">
        <f>E382+E383+E384+E385</f>
        <v>30.633759000000001</v>
      </c>
      <c r="F381" s="8">
        <f t="shared" ref="F381:G381" si="2167">F382+F383+F384+F385</f>
        <v>30.633759000000001</v>
      </c>
      <c r="G381" s="8">
        <f t="shared" si="2167"/>
        <v>0</v>
      </c>
      <c r="H381" s="8"/>
      <c r="I381" s="8"/>
      <c r="J381" s="8">
        <f t="shared" ref="J381:L381" si="2168">J382+J383+J384+J385</f>
        <v>35.977970999999997</v>
      </c>
      <c r="K381" s="8">
        <f t="shared" si="2168"/>
        <v>35.977970999999997</v>
      </c>
      <c r="L381" s="8">
        <f t="shared" si="2168"/>
        <v>0</v>
      </c>
      <c r="M381" s="8"/>
      <c r="N381" s="8">
        <f t="shared" ref="N381:P381" si="2169">N382+N383+N384+N385</f>
        <v>66.611729999999994</v>
      </c>
      <c r="O381" s="8">
        <f t="shared" si="2169"/>
        <v>66.611729999999994</v>
      </c>
      <c r="P381" s="8">
        <f t="shared" si="2169"/>
        <v>0</v>
      </c>
      <c r="Q381" s="8"/>
      <c r="R381" s="8"/>
      <c r="S381" s="8">
        <f t="shared" ref="S381:U381" si="2170">S382+S383+S384+S385</f>
        <v>32.132997000000003</v>
      </c>
      <c r="T381" s="8">
        <f t="shared" si="2170"/>
        <v>32.132997000000003</v>
      </c>
      <c r="U381" s="8">
        <f t="shared" si="2170"/>
        <v>0</v>
      </c>
      <c r="V381" s="8"/>
      <c r="W381" s="8"/>
      <c r="X381" s="8">
        <f t="shared" ref="X381:Z381" si="2171">X382+X383+X384+X385</f>
        <v>37.414386</v>
      </c>
      <c r="Y381" s="8">
        <f t="shared" si="2171"/>
        <v>37.414386</v>
      </c>
      <c r="Z381" s="8">
        <f t="shared" si="2171"/>
        <v>0</v>
      </c>
      <c r="AA381" s="8"/>
      <c r="AB381" s="8">
        <f t="shared" ref="AB381:AD381" si="2172">AB382+AB383+AB384+AB385</f>
        <v>69.547383000000011</v>
      </c>
      <c r="AC381" s="8">
        <f t="shared" si="2172"/>
        <v>69.547383000000011</v>
      </c>
      <c r="AD381" s="8">
        <f t="shared" si="2172"/>
        <v>0</v>
      </c>
      <c r="AE381" s="8"/>
      <c r="AF381" s="8"/>
      <c r="AG381" s="8">
        <f t="shared" ref="AG381:AI381" si="2173">AG382+AG383+AG384+AG385</f>
        <v>33.415902000000003</v>
      </c>
      <c r="AH381" s="8">
        <f t="shared" si="2173"/>
        <v>33.415902000000003</v>
      </c>
      <c r="AI381" s="8">
        <f t="shared" si="2173"/>
        <v>0</v>
      </c>
      <c r="AJ381" s="8"/>
      <c r="AK381" s="8"/>
      <c r="AL381" s="8">
        <f t="shared" ref="AL381:AN381" si="2174">AL382+AL383+AL384+AL385</f>
        <v>38.911637399999996</v>
      </c>
      <c r="AM381" s="8">
        <f t="shared" si="2174"/>
        <v>38.911637399999996</v>
      </c>
      <c r="AN381" s="8">
        <f t="shared" si="2174"/>
        <v>0</v>
      </c>
      <c r="AO381" s="8"/>
      <c r="AP381" s="8">
        <f t="shared" ref="AP381:AR381" si="2175">AP382+AP383+AP384+AP385</f>
        <v>72.327539400000006</v>
      </c>
      <c r="AQ381" s="8">
        <f t="shared" si="2175"/>
        <v>72.327539400000006</v>
      </c>
      <c r="AR381" s="8">
        <f t="shared" si="2175"/>
        <v>0</v>
      </c>
    </row>
    <row r="382" spans="1:44" hidden="1" x14ac:dyDescent="0.25">
      <c r="A382" s="35"/>
      <c r="B382" s="3" t="s">
        <v>23</v>
      </c>
      <c r="C382" s="24">
        <f>201.24/1000</f>
        <v>0.20124</v>
      </c>
      <c r="D382" s="24">
        <v>39.28</v>
      </c>
      <c r="E382" s="24">
        <f>C382*D382</f>
        <v>7.9047072000000007</v>
      </c>
      <c r="F382" s="24">
        <f>E382-G382</f>
        <v>7.9047072000000007</v>
      </c>
      <c r="G382" s="16">
        <v>0</v>
      </c>
      <c r="H382" s="24">
        <f>225.32/1000</f>
        <v>0.22531999999999999</v>
      </c>
      <c r="I382" s="24">
        <v>41.2</v>
      </c>
      <c r="J382" s="24">
        <f>H382*I382</f>
        <v>9.2831840000000003</v>
      </c>
      <c r="K382" s="24">
        <f>J382-L382</f>
        <v>9.2831840000000003</v>
      </c>
      <c r="L382" s="16">
        <v>0</v>
      </c>
      <c r="M382" s="24">
        <f t="shared" ref="M382:M385" si="2176">C382+H382</f>
        <v>0.42655999999999999</v>
      </c>
      <c r="N382" s="24">
        <f t="shared" ref="N382:N383" si="2177">E382+J382</f>
        <v>17.187891200000003</v>
      </c>
      <c r="O382" s="24">
        <f t="shared" ref="O382:O383" si="2178">F382+K382</f>
        <v>17.187891200000003</v>
      </c>
      <c r="P382" s="24">
        <f t="shared" ref="P382:P383" si="2179">G382+L382</f>
        <v>0</v>
      </c>
      <c r="Q382" s="24">
        <f t="shared" ref="Q382:Q385" si="2180">C382</f>
        <v>0.20124</v>
      </c>
      <c r="R382" s="24">
        <v>41.2</v>
      </c>
      <c r="S382" s="24">
        <f>Q382*R382</f>
        <v>8.2910880000000002</v>
      </c>
      <c r="T382" s="24">
        <f>S382-U382</f>
        <v>8.2910880000000002</v>
      </c>
      <c r="U382" s="16">
        <v>0</v>
      </c>
      <c r="V382" s="24">
        <f t="shared" ref="V382:V385" si="2181">H382</f>
        <v>0.22531999999999999</v>
      </c>
      <c r="W382" s="24">
        <v>42.85</v>
      </c>
      <c r="X382" s="24">
        <f>V382*W382</f>
        <v>9.6549619999999994</v>
      </c>
      <c r="Y382" s="24">
        <f>X382-Z382</f>
        <v>9.6549619999999994</v>
      </c>
      <c r="Z382" s="16">
        <v>0</v>
      </c>
      <c r="AA382" s="24">
        <f t="shared" ref="AA382:AA385" si="2182">Q382+V382</f>
        <v>0.42655999999999999</v>
      </c>
      <c r="AB382" s="24">
        <f t="shared" ref="AB382:AB383" si="2183">S382+X382</f>
        <v>17.94605</v>
      </c>
      <c r="AC382" s="24">
        <f t="shared" ref="AC382:AC383" si="2184">T382+Y382</f>
        <v>17.94605</v>
      </c>
      <c r="AD382" s="24">
        <f t="shared" ref="AD382:AD383" si="2185">U382+Z382</f>
        <v>0</v>
      </c>
      <c r="AE382" s="24">
        <f t="shared" ref="AE382:AE385" si="2186">C382</f>
        <v>0.20124</v>
      </c>
      <c r="AF382" s="24">
        <v>42.85</v>
      </c>
      <c r="AG382" s="24">
        <f>AE382*AF382</f>
        <v>8.6231340000000003</v>
      </c>
      <c r="AH382" s="24">
        <f>AG382-AI382</f>
        <v>8.6231340000000003</v>
      </c>
      <c r="AI382" s="16">
        <v>0</v>
      </c>
      <c r="AJ382" s="24">
        <f t="shared" ref="AJ382:AJ385" si="2187">H382</f>
        <v>0.22531999999999999</v>
      </c>
      <c r="AK382" s="24">
        <v>44.56</v>
      </c>
      <c r="AL382" s="24">
        <f>AJ382*AK382</f>
        <v>10.040259199999999</v>
      </c>
      <c r="AM382" s="24">
        <f>AL382-AN382</f>
        <v>10.040259199999999</v>
      </c>
      <c r="AN382" s="16">
        <v>0</v>
      </c>
      <c r="AO382" s="24">
        <f t="shared" ref="AO382:AO385" si="2188">AE382+AJ382</f>
        <v>0.42655999999999999</v>
      </c>
      <c r="AP382" s="24">
        <f t="shared" ref="AP382:AP383" si="2189">AG382+AL382</f>
        <v>18.663393200000002</v>
      </c>
      <c r="AQ382" s="24">
        <f t="shared" ref="AQ382:AQ383" si="2190">AH382+AM382</f>
        <v>18.663393200000002</v>
      </c>
      <c r="AR382" s="24">
        <f t="shared" ref="AR382:AR383" si="2191">AI382+AN382</f>
        <v>0</v>
      </c>
    </row>
    <row r="383" spans="1:44" hidden="1" x14ac:dyDescent="0.25">
      <c r="A383" s="35"/>
      <c r="B383" s="3" t="s">
        <v>25</v>
      </c>
      <c r="C383" s="24">
        <f>201.24/1000</f>
        <v>0.20124</v>
      </c>
      <c r="D383" s="24">
        <v>32.270000000000003</v>
      </c>
      <c r="E383" s="24">
        <f>C383*D383</f>
        <v>6.4940148000000004</v>
      </c>
      <c r="F383" s="24">
        <f>E383-G383</f>
        <v>6.4940148000000004</v>
      </c>
      <c r="G383" s="16">
        <v>0</v>
      </c>
      <c r="H383" s="24">
        <f t="shared" ref="H383:H385" si="2192">225.32/1000</f>
        <v>0.22531999999999999</v>
      </c>
      <c r="I383" s="24">
        <v>33.85</v>
      </c>
      <c r="J383" s="24">
        <f>H383*I383</f>
        <v>7.6270819999999997</v>
      </c>
      <c r="K383" s="24">
        <f>J383-L383</f>
        <v>7.6270819999999997</v>
      </c>
      <c r="L383" s="16">
        <v>0</v>
      </c>
      <c r="M383" s="24">
        <f t="shared" si="2176"/>
        <v>0.42655999999999999</v>
      </c>
      <c r="N383" s="24">
        <f t="shared" si="2177"/>
        <v>14.1210968</v>
      </c>
      <c r="O383" s="24">
        <f t="shared" si="2178"/>
        <v>14.1210968</v>
      </c>
      <c r="P383" s="24">
        <f t="shared" si="2179"/>
        <v>0</v>
      </c>
      <c r="Q383" s="24">
        <f t="shared" si="2180"/>
        <v>0.20124</v>
      </c>
      <c r="R383" s="24">
        <v>33.85</v>
      </c>
      <c r="S383" s="24">
        <f>Q383*R383</f>
        <v>6.8119740000000002</v>
      </c>
      <c r="T383" s="24">
        <f>S383-U383</f>
        <v>6.8119740000000002</v>
      </c>
      <c r="U383" s="16">
        <v>0</v>
      </c>
      <c r="V383" s="24">
        <f t="shared" si="2181"/>
        <v>0.22531999999999999</v>
      </c>
      <c r="W383" s="24">
        <v>35.200000000000003</v>
      </c>
      <c r="X383" s="24">
        <f>V383*W383</f>
        <v>7.9312640000000005</v>
      </c>
      <c r="Y383" s="24">
        <f>X383-Z383</f>
        <v>7.9312640000000005</v>
      </c>
      <c r="Z383" s="16">
        <v>0</v>
      </c>
      <c r="AA383" s="24">
        <f t="shared" si="2182"/>
        <v>0.42655999999999999</v>
      </c>
      <c r="AB383" s="24">
        <f t="shared" si="2183"/>
        <v>14.743238000000002</v>
      </c>
      <c r="AC383" s="24">
        <f t="shared" si="2184"/>
        <v>14.743238000000002</v>
      </c>
      <c r="AD383" s="24">
        <f t="shared" si="2185"/>
        <v>0</v>
      </c>
      <c r="AE383" s="24">
        <f t="shared" si="2186"/>
        <v>0.20124</v>
      </c>
      <c r="AF383" s="24">
        <v>35.200000000000003</v>
      </c>
      <c r="AG383" s="24">
        <f>AE383*AF383</f>
        <v>7.0836480000000011</v>
      </c>
      <c r="AH383" s="24">
        <f>AG383-AI383</f>
        <v>7.0836480000000011</v>
      </c>
      <c r="AI383" s="16">
        <v>0</v>
      </c>
      <c r="AJ383" s="24">
        <f t="shared" si="2187"/>
        <v>0.22531999999999999</v>
      </c>
      <c r="AK383" s="24">
        <v>36.61</v>
      </c>
      <c r="AL383" s="24">
        <f>AJ383*AK383</f>
        <v>8.2489651999999989</v>
      </c>
      <c r="AM383" s="24">
        <f>AL383-AN383</f>
        <v>8.2489651999999989</v>
      </c>
      <c r="AN383" s="16">
        <v>0</v>
      </c>
      <c r="AO383" s="24">
        <f t="shared" si="2188"/>
        <v>0.42655999999999999</v>
      </c>
      <c r="AP383" s="24">
        <f t="shared" si="2189"/>
        <v>15.332613200000001</v>
      </c>
      <c r="AQ383" s="24">
        <f t="shared" si="2190"/>
        <v>15.332613200000001</v>
      </c>
      <c r="AR383" s="24">
        <f t="shared" si="2191"/>
        <v>0</v>
      </c>
    </row>
    <row r="384" spans="1:44" ht="31.5" hidden="1" x14ac:dyDescent="0.25">
      <c r="A384" s="35"/>
      <c r="B384" s="3" t="s">
        <v>156</v>
      </c>
      <c r="C384" s="24">
        <f>201.24/1000</f>
        <v>0.20124</v>
      </c>
      <c r="D384" s="24">
        <v>32.270000000000003</v>
      </c>
      <c r="E384" s="24">
        <f>C384*D384*0.5</f>
        <v>3.2470074000000002</v>
      </c>
      <c r="F384" s="24">
        <f>E384</f>
        <v>3.2470074000000002</v>
      </c>
      <c r="G384" s="16">
        <v>0</v>
      </c>
      <c r="H384" s="24">
        <f t="shared" si="2192"/>
        <v>0.22531999999999999</v>
      </c>
      <c r="I384" s="24">
        <v>33.85</v>
      </c>
      <c r="J384" s="24">
        <f>H384*I384*0.5</f>
        <v>3.8135409999999998</v>
      </c>
      <c r="K384" s="24">
        <f>J384</f>
        <v>3.8135409999999998</v>
      </c>
      <c r="L384" s="16">
        <v>0</v>
      </c>
      <c r="M384" s="24">
        <f t="shared" si="2176"/>
        <v>0.42655999999999999</v>
      </c>
      <c r="N384" s="24">
        <f>E384+J384</f>
        <v>7.0605484000000001</v>
      </c>
      <c r="O384" s="24">
        <f>N384</f>
        <v>7.0605484000000001</v>
      </c>
      <c r="P384" s="24">
        <v>0</v>
      </c>
      <c r="Q384" s="24">
        <f t="shared" si="2180"/>
        <v>0.20124</v>
      </c>
      <c r="R384" s="24">
        <v>33.85</v>
      </c>
      <c r="S384" s="24">
        <f>Q384*R384*0.5</f>
        <v>3.4059870000000001</v>
      </c>
      <c r="T384" s="24">
        <f>S384</f>
        <v>3.4059870000000001</v>
      </c>
      <c r="U384" s="16">
        <v>0</v>
      </c>
      <c r="V384" s="24">
        <f t="shared" si="2181"/>
        <v>0.22531999999999999</v>
      </c>
      <c r="W384" s="24">
        <v>35.200000000000003</v>
      </c>
      <c r="X384" s="24">
        <f>V384*W384*0.5</f>
        <v>3.9656320000000003</v>
      </c>
      <c r="Y384" s="24">
        <f>X384</f>
        <v>3.9656320000000003</v>
      </c>
      <c r="Z384" s="16">
        <v>0</v>
      </c>
      <c r="AA384" s="24">
        <f t="shared" si="2182"/>
        <v>0.42655999999999999</v>
      </c>
      <c r="AB384" s="24">
        <f>S384+X384</f>
        <v>7.3716190000000008</v>
      </c>
      <c r="AC384" s="24">
        <f>AB384</f>
        <v>7.3716190000000008</v>
      </c>
      <c r="AD384" s="24">
        <v>0</v>
      </c>
      <c r="AE384" s="24">
        <f t="shared" si="2186"/>
        <v>0.20124</v>
      </c>
      <c r="AF384" s="24">
        <v>35.200000000000003</v>
      </c>
      <c r="AG384" s="24">
        <f>AE384*AF384*0.5</f>
        <v>3.5418240000000005</v>
      </c>
      <c r="AH384" s="24">
        <f>AG384</f>
        <v>3.5418240000000005</v>
      </c>
      <c r="AI384" s="16">
        <v>0</v>
      </c>
      <c r="AJ384" s="24">
        <f t="shared" si="2187"/>
        <v>0.22531999999999999</v>
      </c>
      <c r="AK384" s="24">
        <v>36.61</v>
      </c>
      <c r="AL384" s="24">
        <f>AJ384*AK384*0.5</f>
        <v>4.1244825999999994</v>
      </c>
      <c r="AM384" s="24">
        <f>AL384</f>
        <v>4.1244825999999994</v>
      </c>
      <c r="AN384" s="16">
        <v>0</v>
      </c>
      <c r="AO384" s="24">
        <f t="shared" si="2188"/>
        <v>0.42655999999999999</v>
      </c>
      <c r="AP384" s="24">
        <f>AG384+AL384</f>
        <v>7.6663066000000004</v>
      </c>
      <c r="AQ384" s="24">
        <f>AP384</f>
        <v>7.6663066000000004</v>
      </c>
      <c r="AR384" s="24">
        <v>0</v>
      </c>
    </row>
    <row r="385" spans="1:44" ht="47.25" hidden="1" x14ac:dyDescent="0.25">
      <c r="A385" s="35"/>
      <c r="B385" s="3" t="s">
        <v>161</v>
      </c>
      <c r="C385" s="24">
        <f>201.24/1000</f>
        <v>0.20124</v>
      </c>
      <c r="D385" s="24">
        <v>32.270000000000003</v>
      </c>
      <c r="E385" s="24">
        <f>C385*D385*2</f>
        <v>12.988029600000001</v>
      </c>
      <c r="F385" s="24">
        <f>E385-G385</f>
        <v>12.988029600000001</v>
      </c>
      <c r="G385" s="16">
        <v>0</v>
      </c>
      <c r="H385" s="24">
        <f t="shared" si="2192"/>
        <v>0.22531999999999999</v>
      </c>
      <c r="I385" s="24">
        <v>33.85</v>
      </c>
      <c r="J385" s="24">
        <f>H385*I385*2</f>
        <v>15.254163999999999</v>
      </c>
      <c r="K385" s="24">
        <f>J385-L385</f>
        <v>15.254163999999999</v>
      </c>
      <c r="L385" s="16">
        <v>0</v>
      </c>
      <c r="M385" s="24">
        <f t="shared" si="2176"/>
        <v>0.42655999999999999</v>
      </c>
      <c r="N385" s="24">
        <f t="shared" ref="N385" si="2193">E385+J385</f>
        <v>28.2421936</v>
      </c>
      <c r="O385" s="24">
        <f t="shared" ref="O385" si="2194">F385+K385</f>
        <v>28.2421936</v>
      </c>
      <c r="P385" s="24">
        <f t="shared" ref="P385" si="2195">G385+L385</f>
        <v>0</v>
      </c>
      <c r="Q385" s="24">
        <f t="shared" si="2180"/>
        <v>0.20124</v>
      </c>
      <c r="R385" s="24">
        <v>33.85</v>
      </c>
      <c r="S385" s="24">
        <f>Q385*R385*2</f>
        <v>13.623948</v>
      </c>
      <c r="T385" s="24">
        <f>S385-U385</f>
        <v>13.623948</v>
      </c>
      <c r="U385" s="16">
        <v>0</v>
      </c>
      <c r="V385" s="24">
        <f t="shared" si="2181"/>
        <v>0.22531999999999999</v>
      </c>
      <c r="W385" s="24">
        <v>35.200000000000003</v>
      </c>
      <c r="X385" s="24">
        <f>V385*W385*2</f>
        <v>15.862528000000001</v>
      </c>
      <c r="Y385" s="24">
        <f>X385-Z385</f>
        <v>15.862528000000001</v>
      </c>
      <c r="Z385" s="16">
        <v>0</v>
      </c>
      <c r="AA385" s="24">
        <f t="shared" si="2182"/>
        <v>0.42655999999999999</v>
      </c>
      <c r="AB385" s="24">
        <f t="shared" ref="AB385" si="2196">S385+X385</f>
        <v>29.486476000000003</v>
      </c>
      <c r="AC385" s="24">
        <f t="shared" ref="AC385" si="2197">T385+Y385</f>
        <v>29.486476000000003</v>
      </c>
      <c r="AD385" s="24">
        <f t="shared" ref="AD385" si="2198">U385+Z385</f>
        <v>0</v>
      </c>
      <c r="AE385" s="24">
        <f t="shared" si="2186"/>
        <v>0.20124</v>
      </c>
      <c r="AF385" s="24">
        <v>35.200000000000003</v>
      </c>
      <c r="AG385" s="24">
        <f>AE385*AF385*2</f>
        <v>14.167296000000002</v>
      </c>
      <c r="AH385" s="24">
        <f>AG385-AI385</f>
        <v>14.167296000000002</v>
      </c>
      <c r="AI385" s="16">
        <v>0</v>
      </c>
      <c r="AJ385" s="24">
        <f t="shared" si="2187"/>
        <v>0.22531999999999999</v>
      </c>
      <c r="AK385" s="24">
        <v>36.61</v>
      </c>
      <c r="AL385" s="24">
        <f>AJ385*AK385*2</f>
        <v>16.497930399999998</v>
      </c>
      <c r="AM385" s="24">
        <f>AL385-AN385</f>
        <v>16.497930399999998</v>
      </c>
      <c r="AN385" s="16">
        <v>0</v>
      </c>
      <c r="AO385" s="24">
        <f t="shared" si="2188"/>
        <v>0.42655999999999999</v>
      </c>
      <c r="AP385" s="24">
        <f t="shared" ref="AP385" si="2199">AG385+AL385</f>
        <v>30.665226400000002</v>
      </c>
      <c r="AQ385" s="24">
        <f t="shared" ref="AQ385" si="2200">AH385+AM385</f>
        <v>30.665226400000002</v>
      </c>
      <c r="AR385" s="24">
        <f t="shared" ref="AR385" si="2201">AI385+AN385</f>
        <v>0</v>
      </c>
    </row>
    <row r="386" spans="1:44" ht="63" hidden="1" x14ac:dyDescent="0.25">
      <c r="A386" s="35">
        <v>2</v>
      </c>
      <c r="B386" s="19" t="s">
        <v>188</v>
      </c>
      <c r="C386" s="8"/>
      <c r="D386" s="8"/>
      <c r="E386" s="8">
        <f t="shared" ref="E386:G386" si="2202">E387+E388+E389+E390</f>
        <v>16.848263000000003</v>
      </c>
      <c r="F386" s="8">
        <f t="shared" si="2202"/>
        <v>16.848263000000003</v>
      </c>
      <c r="G386" s="8">
        <f t="shared" si="2202"/>
        <v>0</v>
      </c>
      <c r="H386" s="8"/>
      <c r="I386" s="8"/>
      <c r="J386" s="8">
        <f t="shared" ref="J386:L386" si="2203">J387+J388+J389+J390</f>
        <v>19.788522750000006</v>
      </c>
      <c r="K386" s="8">
        <f t="shared" si="2203"/>
        <v>19.788522750000006</v>
      </c>
      <c r="L386" s="8">
        <f t="shared" si="2203"/>
        <v>0</v>
      </c>
      <c r="M386" s="8"/>
      <c r="N386" s="8">
        <f t="shared" ref="N386:P386" si="2204">N387+N388+N389+N390</f>
        <v>36.636785750000001</v>
      </c>
      <c r="O386" s="8">
        <f t="shared" si="2204"/>
        <v>36.636785750000001</v>
      </c>
      <c r="P386" s="8">
        <f t="shared" si="2204"/>
        <v>0</v>
      </c>
      <c r="Q386" s="8"/>
      <c r="R386" s="8"/>
      <c r="S386" s="8">
        <f t="shared" ref="S386:U386" si="2205">S387+S388+S389+S390</f>
        <v>17.672829</v>
      </c>
      <c r="T386" s="8">
        <f t="shared" si="2205"/>
        <v>17.672829</v>
      </c>
      <c r="U386" s="8">
        <f t="shared" si="2205"/>
        <v>0</v>
      </c>
      <c r="V386" s="8"/>
      <c r="W386" s="8"/>
      <c r="X386" s="8">
        <f t="shared" ref="X386:Z386" si="2206">X387+X388+X389+X390</f>
        <v>20.578576500000004</v>
      </c>
      <c r="Y386" s="8">
        <f t="shared" si="2206"/>
        <v>20.578576500000004</v>
      </c>
      <c r="Z386" s="8">
        <f t="shared" si="2206"/>
        <v>0</v>
      </c>
      <c r="AA386" s="8"/>
      <c r="AB386" s="8">
        <f t="shared" ref="AB386:AD386" si="2207">AB387+AB388+AB389+AB390</f>
        <v>38.251405500000004</v>
      </c>
      <c r="AC386" s="8">
        <f t="shared" si="2207"/>
        <v>38.251405500000004</v>
      </c>
      <c r="AD386" s="8">
        <f t="shared" si="2207"/>
        <v>0</v>
      </c>
      <c r="AE386" s="8"/>
      <c r="AF386" s="8"/>
      <c r="AG386" s="8">
        <f t="shared" ref="AG386:AI386" si="2208">AG387+AG388+AG389+AG390</f>
        <v>18.378413999999999</v>
      </c>
      <c r="AH386" s="8">
        <f t="shared" si="2208"/>
        <v>18.378413999999999</v>
      </c>
      <c r="AI386" s="8">
        <f t="shared" si="2208"/>
        <v>0</v>
      </c>
      <c r="AJ386" s="8"/>
      <c r="AK386" s="8"/>
      <c r="AL386" s="8">
        <f t="shared" ref="AL386:AN386" si="2209">AL387+AL388+AL389+AL390</f>
        <v>21.402091349999999</v>
      </c>
      <c r="AM386" s="8">
        <f t="shared" si="2209"/>
        <v>21.402091349999999</v>
      </c>
      <c r="AN386" s="8">
        <f t="shared" si="2209"/>
        <v>0</v>
      </c>
      <c r="AO386" s="8"/>
      <c r="AP386" s="8">
        <f t="shared" ref="AP386:AR386" si="2210">AP387+AP388+AP389+AP390</f>
        <v>39.780505349999999</v>
      </c>
      <c r="AQ386" s="8">
        <f t="shared" si="2210"/>
        <v>39.780505349999999</v>
      </c>
      <c r="AR386" s="8">
        <f t="shared" si="2210"/>
        <v>0</v>
      </c>
    </row>
    <row r="387" spans="1:44" hidden="1" x14ac:dyDescent="0.25">
      <c r="A387" s="35"/>
      <c r="B387" s="3" t="s">
        <v>23</v>
      </c>
      <c r="C387" s="24">
        <f>110.68/1000</f>
        <v>0.11068</v>
      </c>
      <c r="D387" s="24">
        <v>39.28</v>
      </c>
      <c r="E387" s="24">
        <f>C387*D387</f>
        <v>4.3475104</v>
      </c>
      <c r="F387" s="24">
        <f>E387-G387</f>
        <v>4.3475104</v>
      </c>
      <c r="G387" s="16">
        <v>0</v>
      </c>
      <c r="H387" s="24">
        <f>123.93/1000</f>
        <v>0.12393000000000001</v>
      </c>
      <c r="I387" s="24">
        <v>41.2</v>
      </c>
      <c r="J387" s="24">
        <f>H387*I387</f>
        <v>5.1059160000000006</v>
      </c>
      <c r="K387" s="24">
        <f>J387-L387</f>
        <v>5.1059160000000006</v>
      </c>
      <c r="L387" s="16">
        <v>0</v>
      </c>
      <c r="M387" s="24">
        <f t="shared" ref="M387:M390" si="2211">C387+H387</f>
        <v>0.23461000000000001</v>
      </c>
      <c r="N387" s="24">
        <f t="shared" ref="N387:N390" si="2212">E387+J387</f>
        <v>9.4534264000000015</v>
      </c>
      <c r="O387" s="24">
        <f t="shared" ref="O387:O390" si="2213">F387+K387</f>
        <v>9.4534264000000015</v>
      </c>
      <c r="P387" s="24">
        <f t="shared" ref="P387:P390" si="2214">G387+L387</f>
        <v>0</v>
      </c>
      <c r="Q387" s="24">
        <f t="shared" ref="Q387:Q390" si="2215">C387</f>
        <v>0.11068</v>
      </c>
      <c r="R387" s="24">
        <v>41.2</v>
      </c>
      <c r="S387" s="24">
        <f>Q387*R387</f>
        <v>4.5600160000000001</v>
      </c>
      <c r="T387" s="24">
        <f>S387-U387</f>
        <v>4.5600160000000001</v>
      </c>
      <c r="U387" s="16">
        <v>0</v>
      </c>
      <c r="V387" s="24">
        <f t="shared" ref="V387:V390" si="2216">H387</f>
        <v>0.12393000000000001</v>
      </c>
      <c r="W387" s="24">
        <v>42.85</v>
      </c>
      <c r="X387" s="24">
        <f>V387*W387</f>
        <v>5.310400500000001</v>
      </c>
      <c r="Y387" s="24">
        <f>X387-Z387</f>
        <v>5.310400500000001</v>
      </c>
      <c r="Z387" s="16">
        <v>0</v>
      </c>
      <c r="AA387" s="24">
        <f t="shared" ref="AA387:AA390" si="2217">Q387+V387</f>
        <v>0.23461000000000001</v>
      </c>
      <c r="AB387" s="24">
        <f t="shared" ref="AB387:AB390" si="2218">S387+X387</f>
        <v>9.870416500000001</v>
      </c>
      <c r="AC387" s="24">
        <f t="shared" ref="AC387:AC390" si="2219">T387+Y387</f>
        <v>9.870416500000001</v>
      </c>
      <c r="AD387" s="24">
        <f t="shared" ref="AD387:AD390" si="2220">U387+Z387</f>
        <v>0</v>
      </c>
      <c r="AE387" s="24">
        <f t="shared" ref="AE387:AE390" si="2221">C387</f>
        <v>0.11068</v>
      </c>
      <c r="AF387" s="24">
        <v>42.85</v>
      </c>
      <c r="AG387" s="24">
        <f>AE387*AF387</f>
        <v>4.7426380000000004</v>
      </c>
      <c r="AH387" s="24">
        <f>AG387-AI387</f>
        <v>4.7426380000000004</v>
      </c>
      <c r="AI387" s="16">
        <v>0</v>
      </c>
      <c r="AJ387" s="24">
        <f t="shared" ref="AJ387:AJ390" si="2222">H387</f>
        <v>0.12393000000000001</v>
      </c>
      <c r="AK387" s="24">
        <v>44.56</v>
      </c>
      <c r="AL387" s="24">
        <f>AJ387*AK387</f>
        <v>5.522320800000001</v>
      </c>
      <c r="AM387" s="24">
        <f>AL387-AN387</f>
        <v>5.522320800000001</v>
      </c>
      <c r="AN387" s="16">
        <v>0</v>
      </c>
      <c r="AO387" s="24">
        <f t="shared" ref="AO387:AO390" si="2223">AE387+AJ387</f>
        <v>0.23461000000000001</v>
      </c>
      <c r="AP387" s="24">
        <f t="shared" ref="AP387:AP390" si="2224">AG387+AL387</f>
        <v>10.264958800000002</v>
      </c>
      <c r="AQ387" s="24">
        <f t="shared" ref="AQ387:AQ390" si="2225">AH387+AM387</f>
        <v>10.264958800000002</v>
      </c>
      <c r="AR387" s="24">
        <f t="shared" ref="AR387:AR390" si="2226">AI387+AN387</f>
        <v>0</v>
      </c>
    </row>
    <row r="388" spans="1:44" hidden="1" x14ac:dyDescent="0.25">
      <c r="A388" s="35"/>
      <c r="B388" s="3" t="s">
        <v>25</v>
      </c>
      <c r="C388" s="24">
        <f>110.68/1000</f>
        <v>0.11068</v>
      </c>
      <c r="D388" s="24">
        <v>32.270000000000003</v>
      </c>
      <c r="E388" s="24">
        <f>C388*D388</f>
        <v>3.5716436000000003</v>
      </c>
      <c r="F388" s="24">
        <f>E388-G388</f>
        <v>3.5716436000000003</v>
      </c>
      <c r="G388" s="16">
        <v>0</v>
      </c>
      <c r="H388" s="24">
        <f t="shared" ref="H388:H390" si="2227">123.93/1000</f>
        <v>0.12393000000000001</v>
      </c>
      <c r="I388" s="24">
        <v>33.85</v>
      </c>
      <c r="J388" s="24">
        <f>H388*I388</f>
        <v>4.1950305000000006</v>
      </c>
      <c r="K388" s="24">
        <f>J388-L388</f>
        <v>4.1950305000000006</v>
      </c>
      <c r="L388" s="16">
        <v>0</v>
      </c>
      <c r="M388" s="24">
        <f t="shared" si="2211"/>
        <v>0.23461000000000001</v>
      </c>
      <c r="N388" s="24">
        <f t="shared" si="2212"/>
        <v>7.7666741000000012</v>
      </c>
      <c r="O388" s="24">
        <f t="shared" si="2213"/>
        <v>7.7666741000000012</v>
      </c>
      <c r="P388" s="24">
        <f t="shared" si="2214"/>
        <v>0</v>
      </c>
      <c r="Q388" s="24">
        <f t="shared" si="2215"/>
        <v>0.11068</v>
      </c>
      <c r="R388" s="24">
        <v>33.85</v>
      </c>
      <c r="S388" s="24">
        <f>Q388*R388</f>
        <v>3.746518</v>
      </c>
      <c r="T388" s="24">
        <f>S388-U388</f>
        <v>3.746518</v>
      </c>
      <c r="U388" s="16">
        <v>0</v>
      </c>
      <c r="V388" s="24">
        <f t="shared" si="2216"/>
        <v>0.12393000000000001</v>
      </c>
      <c r="W388" s="24">
        <v>35.200000000000003</v>
      </c>
      <c r="X388" s="24">
        <f>V388*W388</f>
        <v>4.3623360000000009</v>
      </c>
      <c r="Y388" s="24">
        <f>X388-Z388</f>
        <v>4.3623360000000009</v>
      </c>
      <c r="Z388" s="16">
        <v>0</v>
      </c>
      <c r="AA388" s="24">
        <f t="shared" si="2217"/>
        <v>0.23461000000000001</v>
      </c>
      <c r="AB388" s="24">
        <f t="shared" si="2218"/>
        <v>8.1088540000000009</v>
      </c>
      <c r="AC388" s="24">
        <f t="shared" si="2219"/>
        <v>8.1088540000000009</v>
      </c>
      <c r="AD388" s="24">
        <f t="shared" si="2220"/>
        <v>0</v>
      </c>
      <c r="AE388" s="24">
        <f t="shared" si="2221"/>
        <v>0.11068</v>
      </c>
      <c r="AF388" s="24">
        <v>35.200000000000003</v>
      </c>
      <c r="AG388" s="24">
        <f>AE388*AF388</f>
        <v>3.8959360000000003</v>
      </c>
      <c r="AH388" s="24">
        <f>AG388-AI388</f>
        <v>3.8959360000000003</v>
      </c>
      <c r="AI388" s="16">
        <v>0</v>
      </c>
      <c r="AJ388" s="24">
        <f t="shared" si="2222"/>
        <v>0.12393000000000001</v>
      </c>
      <c r="AK388" s="24">
        <v>36.61</v>
      </c>
      <c r="AL388" s="24">
        <f>AJ388*AK388</f>
        <v>4.5370773</v>
      </c>
      <c r="AM388" s="24">
        <f>AL388-AN388</f>
        <v>4.5370773</v>
      </c>
      <c r="AN388" s="16">
        <v>0</v>
      </c>
      <c r="AO388" s="24">
        <f t="shared" si="2223"/>
        <v>0.23461000000000001</v>
      </c>
      <c r="AP388" s="24">
        <f t="shared" si="2224"/>
        <v>8.4330133000000007</v>
      </c>
      <c r="AQ388" s="24">
        <f t="shared" si="2225"/>
        <v>8.4330133000000007</v>
      </c>
      <c r="AR388" s="24">
        <f t="shared" si="2226"/>
        <v>0</v>
      </c>
    </row>
    <row r="389" spans="1:44" ht="31.5" hidden="1" x14ac:dyDescent="0.25">
      <c r="A389" s="35"/>
      <c r="B389" s="3" t="s">
        <v>156</v>
      </c>
      <c r="C389" s="24">
        <f>110.68/1000</f>
        <v>0.11068</v>
      </c>
      <c r="D389" s="24">
        <v>32.270000000000003</v>
      </c>
      <c r="E389" s="24">
        <f>C389*D389*0.5</f>
        <v>1.7858218000000001</v>
      </c>
      <c r="F389" s="24">
        <f>E389-G389</f>
        <v>1.7858218000000001</v>
      </c>
      <c r="G389" s="16">
        <v>0</v>
      </c>
      <c r="H389" s="24">
        <f t="shared" si="2227"/>
        <v>0.12393000000000001</v>
      </c>
      <c r="I389" s="24">
        <v>33.85</v>
      </c>
      <c r="J389" s="24">
        <f>H389*I389*0.5</f>
        <v>2.0975152500000003</v>
      </c>
      <c r="K389" s="24">
        <f>J389-L389</f>
        <v>2.0975152500000003</v>
      </c>
      <c r="L389" s="16">
        <v>0</v>
      </c>
      <c r="M389" s="24">
        <f t="shared" si="2211"/>
        <v>0.23461000000000001</v>
      </c>
      <c r="N389" s="24">
        <f t="shared" si="2212"/>
        <v>3.8833370500000006</v>
      </c>
      <c r="O389" s="24">
        <f t="shared" si="2213"/>
        <v>3.8833370500000006</v>
      </c>
      <c r="P389" s="24">
        <f t="shared" si="2214"/>
        <v>0</v>
      </c>
      <c r="Q389" s="24">
        <f t="shared" si="2215"/>
        <v>0.11068</v>
      </c>
      <c r="R389" s="24">
        <v>33.85</v>
      </c>
      <c r="S389" s="24">
        <f>Q389*R389*0.5</f>
        <v>1.873259</v>
      </c>
      <c r="T389" s="24">
        <f>S389-U389</f>
        <v>1.873259</v>
      </c>
      <c r="U389" s="16">
        <v>0</v>
      </c>
      <c r="V389" s="24">
        <f t="shared" si="2216"/>
        <v>0.12393000000000001</v>
      </c>
      <c r="W389" s="24">
        <v>35.200000000000003</v>
      </c>
      <c r="X389" s="24">
        <f>V389*W389*0.5</f>
        <v>2.1811680000000004</v>
      </c>
      <c r="Y389" s="24">
        <f>X389-Z389</f>
        <v>2.1811680000000004</v>
      </c>
      <c r="Z389" s="16">
        <v>0</v>
      </c>
      <c r="AA389" s="24">
        <f t="shared" si="2217"/>
        <v>0.23461000000000001</v>
      </c>
      <c r="AB389" s="24">
        <f t="shared" si="2218"/>
        <v>4.0544270000000004</v>
      </c>
      <c r="AC389" s="24">
        <f t="shared" si="2219"/>
        <v>4.0544270000000004</v>
      </c>
      <c r="AD389" s="24">
        <f t="shared" si="2220"/>
        <v>0</v>
      </c>
      <c r="AE389" s="24">
        <f t="shared" si="2221"/>
        <v>0.11068</v>
      </c>
      <c r="AF389" s="24">
        <v>35.200000000000003</v>
      </c>
      <c r="AG389" s="24">
        <f>AE389*AF389*0.5</f>
        <v>1.9479680000000001</v>
      </c>
      <c r="AH389" s="24">
        <f>AG389-AI389</f>
        <v>1.9479680000000001</v>
      </c>
      <c r="AI389" s="16">
        <v>0</v>
      </c>
      <c r="AJ389" s="24">
        <f t="shared" si="2222"/>
        <v>0.12393000000000001</v>
      </c>
      <c r="AK389" s="24">
        <v>36.61</v>
      </c>
      <c r="AL389" s="24">
        <f>AJ389*AK389*0.5</f>
        <v>2.26853865</v>
      </c>
      <c r="AM389" s="24">
        <f>AL389-AN389</f>
        <v>2.26853865</v>
      </c>
      <c r="AN389" s="16">
        <v>0</v>
      </c>
      <c r="AO389" s="24">
        <f t="shared" si="2223"/>
        <v>0.23461000000000001</v>
      </c>
      <c r="AP389" s="24">
        <f t="shared" si="2224"/>
        <v>4.2165066500000004</v>
      </c>
      <c r="AQ389" s="24">
        <f t="shared" si="2225"/>
        <v>4.2165066500000004</v>
      </c>
      <c r="AR389" s="24">
        <f t="shared" si="2226"/>
        <v>0</v>
      </c>
    </row>
    <row r="390" spans="1:44" ht="47.25" hidden="1" x14ac:dyDescent="0.25">
      <c r="A390" s="35"/>
      <c r="B390" s="3" t="s">
        <v>161</v>
      </c>
      <c r="C390" s="24">
        <f>110.68/1000</f>
        <v>0.11068</v>
      </c>
      <c r="D390" s="24">
        <v>32.270000000000003</v>
      </c>
      <c r="E390" s="24">
        <f>C390*D390*2</f>
        <v>7.1432872000000005</v>
      </c>
      <c r="F390" s="24">
        <f>E390-G390</f>
        <v>7.1432872000000005</v>
      </c>
      <c r="G390" s="16">
        <v>0</v>
      </c>
      <c r="H390" s="24">
        <f t="shared" si="2227"/>
        <v>0.12393000000000001</v>
      </c>
      <c r="I390" s="24">
        <v>33.85</v>
      </c>
      <c r="J390" s="24">
        <f>H390*I390*2</f>
        <v>8.3900610000000011</v>
      </c>
      <c r="K390" s="24">
        <f>J390-L390</f>
        <v>8.3900610000000011</v>
      </c>
      <c r="L390" s="16">
        <v>0</v>
      </c>
      <c r="M390" s="24">
        <f t="shared" si="2211"/>
        <v>0.23461000000000001</v>
      </c>
      <c r="N390" s="24">
        <f t="shared" si="2212"/>
        <v>15.533348200000002</v>
      </c>
      <c r="O390" s="24">
        <f t="shared" si="2213"/>
        <v>15.533348200000002</v>
      </c>
      <c r="P390" s="24">
        <f t="shared" si="2214"/>
        <v>0</v>
      </c>
      <c r="Q390" s="24">
        <f t="shared" si="2215"/>
        <v>0.11068</v>
      </c>
      <c r="R390" s="24">
        <v>33.85</v>
      </c>
      <c r="S390" s="24">
        <f>Q390*R390*2</f>
        <v>7.493036</v>
      </c>
      <c r="T390" s="24">
        <f>S390-U390</f>
        <v>7.493036</v>
      </c>
      <c r="U390" s="16">
        <v>0</v>
      </c>
      <c r="V390" s="24">
        <f t="shared" si="2216"/>
        <v>0.12393000000000001</v>
      </c>
      <c r="W390" s="24">
        <v>35.200000000000003</v>
      </c>
      <c r="X390" s="24">
        <f>V390*W390*2</f>
        <v>8.7246720000000018</v>
      </c>
      <c r="Y390" s="24">
        <f>X390-Z390</f>
        <v>8.7246720000000018</v>
      </c>
      <c r="Z390" s="16">
        <v>0</v>
      </c>
      <c r="AA390" s="24">
        <f t="shared" si="2217"/>
        <v>0.23461000000000001</v>
      </c>
      <c r="AB390" s="24">
        <f t="shared" si="2218"/>
        <v>16.217708000000002</v>
      </c>
      <c r="AC390" s="24">
        <f t="shared" si="2219"/>
        <v>16.217708000000002</v>
      </c>
      <c r="AD390" s="24">
        <f t="shared" si="2220"/>
        <v>0</v>
      </c>
      <c r="AE390" s="24">
        <f t="shared" si="2221"/>
        <v>0.11068</v>
      </c>
      <c r="AF390" s="24">
        <v>35.200000000000003</v>
      </c>
      <c r="AG390" s="24">
        <f>AE390*AF390*2</f>
        <v>7.7918720000000006</v>
      </c>
      <c r="AH390" s="24">
        <f>AG390-AI390</f>
        <v>7.7918720000000006</v>
      </c>
      <c r="AI390" s="16">
        <v>0</v>
      </c>
      <c r="AJ390" s="24">
        <f t="shared" si="2222"/>
        <v>0.12393000000000001</v>
      </c>
      <c r="AK390" s="24">
        <v>36.61</v>
      </c>
      <c r="AL390" s="24">
        <f>AJ390*AK390*2</f>
        <v>9.0741546</v>
      </c>
      <c r="AM390" s="24">
        <f>AL390-AN390</f>
        <v>9.0741546</v>
      </c>
      <c r="AN390" s="16">
        <v>0</v>
      </c>
      <c r="AO390" s="24">
        <f t="shared" si="2223"/>
        <v>0.23461000000000001</v>
      </c>
      <c r="AP390" s="24">
        <f t="shared" si="2224"/>
        <v>16.866026600000001</v>
      </c>
      <c r="AQ390" s="24">
        <f t="shared" si="2225"/>
        <v>16.866026600000001</v>
      </c>
      <c r="AR390" s="24">
        <f t="shared" si="2226"/>
        <v>0</v>
      </c>
    </row>
    <row r="391" spans="1:44" ht="78.75" hidden="1" x14ac:dyDescent="0.25">
      <c r="A391" s="35">
        <v>3</v>
      </c>
      <c r="B391" s="19" t="s">
        <v>189</v>
      </c>
      <c r="C391" s="32"/>
      <c r="D391" s="8"/>
      <c r="E391" s="8">
        <f>E392+E393+E394</f>
        <v>18.651476350000003</v>
      </c>
      <c r="F391" s="8">
        <f>F392+F393+F394</f>
        <v>18.651476350000003</v>
      </c>
      <c r="G391" s="8">
        <f>G392+G393+G394</f>
        <v>0</v>
      </c>
      <c r="H391" s="32"/>
      <c r="I391" s="8"/>
      <c r="J391" s="8">
        <f>J392+J393+J394</f>
        <v>14.751870250000001</v>
      </c>
      <c r="K391" s="8">
        <f>K392+K393+K394</f>
        <v>14.751870250000001</v>
      </c>
      <c r="L391" s="8">
        <f>L392+L393+L394</f>
        <v>0</v>
      </c>
      <c r="M391" s="8"/>
      <c r="N391" s="8">
        <f>N392+N393+N394</f>
        <v>33.403346600000006</v>
      </c>
      <c r="O391" s="8">
        <f>O392+O393+O394</f>
        <v>33.403346600000006</v>
      </c>
      <c r="P391" s="8">
        <f>P392+P393+P394</f>
        <v>0</v>
      </c>
      <c r="Q391" s="32"/>
      <c r="R391" s="8"/>
      <c r="S391" s="8">
        <f>S392+S393+S394</f>
        <v>19.564002250000001</v>
      </c>
      <c r="T391" s="8">
        <f>T392+T393+T394</f>
        <v>19.564002250000001</v>
      </c>
      <c r="U391" s="8">
        <f>U392+U393+U394</f>
        <v>0</v>
      </c>
      <c r="V391" s="32"/>
      <c r="W391" s="8"/>
      <c r="X391" s="8">
        <f>X392+X393+X394</f>
        <v>15.341303500000002</v>
      </c>
      <c r="Y391" s="8">
        <f>Y392+Y393+Y394</f>
        <v>15.341303500000002</v>
      </c>
      <c r="Z391" s="8">
        <f>Z392+Z393+Z394</f>
        <v>0</v>
      </c>
      <c r="AA391" s="8"/>
      <c r="AB391" s="8">
        <f>AB392+AB393+AB394</f>
        <v>34.905305750000004</v>
      </c>
      <c r="AC391" s="8">
        <f>AC392+AC393+AC394</f>
        <v>34.905305750000004</v>
      </c>
      <c r="AD391" s="8">
        <f>AD392+AD393+AD394</f>
        <v>0</v>
      </c>
      <c r="AE391" s="32"/>
      <c r="AF391" s="8"/>
      <c r="AG391" s="8">
        <f>AG392+AG393+AG394</f>
        <v>20.3457115</v>
      </c>
      <c r="AH391" s="8">
        <f>AH392+AH393+AH394</f>
        <v>20.3457115</v>
      </c>
      <c r="AI391" s="8">
        <f>AI392+AI393+AI394</f>
        <v>0</v>
      </c>
      <c r="AJ391" s="32"/>
      <c r="AK391" s="8"/>
      <c r="AL391" s="8">
        <f>AL392+AL393+AL394</f>
        <v>15.954795250000002</v>
      </c>
      <c r="AM391" s="8">
        <f>AM392+AM393+AM394</f>
        <v>15.954795250000002</v>
      </c>
      <c r="AN391" s="8">
        <f>AN392+AN393+AN394</f>
        <v>0</v>
      </c>
      <c r="AO391" s="8"/>
      <c r="AP391" s="8">
        <f>AP392+AP393+AP394</f>
        <v>36.300506750000004</v>
      </c>
      <c r="AQ391" s="8">
        <f>AQ392+AQ393+AQ394</f>
        <v>36.300506750000004</v>
      </c>
      <c r="AR391" s="8">
        <f>AR392+AR393+AR394</f>
        <v>0</v>
      </c>
    </row>
    <row r="392" spans="1:44" hidden="1" x14ac:dyDescent="0.25">
      <c r="A392" s="17"/>
      <c r="B392" s="3" t="s">
        <v>23</v>
      </c>
      <c r="C392" s="36">
        <v>0.21271000000000001</v>
      </c>
      <c r="D392" s="24">
        <v>39.28</v>
      </c>
      <c r="E392" s="24">
        <f>C392*D392</f>
        <v>8.3552488</v>
      </c>
      <c r="F392" s="24">
        <f>E392-G392</f>
        <v>8.3552488</v>
      </c>
      <c r="G392" s="24">
        <v>0</v>
      </c>
      <c r="H392" s="36">
        <v>0.16039</v>
      </c>
      <c r="I392" s="24">
        <v>41.2</v>
      </c>
      <c r="J392" s="24">
        <f>H392*I392</f>
        <v>6.6080680000000003</v>
      </c>
      <c r="K392" s="24">
        <f>J392-L392</f>
        <v>6.6080680000000003</v>
      </c>
      <c r="L392" s="24">
        <v>0</v>
      </c>
      <c r="M392" s="24">
        <f>C392+H392</f>
        <v>0.37309999999999999</v>
      </c>
      <c r="N392" s="24">
        <f t="shared" ref="N392:N394" si="2228">E392+J392</f>
        <v>14.963316800000001</v>
      </c>
      <c r="O392" s="24">
        <f t="shared" ref="O392:O394" si="2229">F392+K392</f>
        <v>14.963316800000001</v>
      </c>
      <c r="P392" s="24">
        <f t="shared" ref="P392:P394" si="2230">G392+L392</f>
        <v>0</v>
      </c>
      <c r="Q392" s="36">
        <f>C392</f>
        <v>0.21271000000000001</v>
      </c>
      <c r="R392" s="24">
        <v>41.2</v>
      </c>
      <c r="S392" s="24">
        <f>Q392*R392</f>
        <v>8.7636520000000004</v>
      </c>
      <c r="T392" s="24">
        <f>S392-U392</f>
        <v>8.7636520000000004</v>
      </c>
      <c r="U392" s="24">
        <v>0</v>
      </c>
      <c r="V392" s="36">
        <f>H392</f>
        <v>0.16039</v>
      </c>
      <c r="W392" s="24">
        <v>42.85</v>
      </c>
      <c r="X392" s="24">
        <f>V392*W392</f>
        <v>6.8727115000000003</v>
      </c>
      <c r="Y392" s="24">
        <f>X392-Z392</f>
        <v>6.8727115000000003</v>
      </c>
      <c r="Z392" s="24">
        <v>0</v>
      </c>
      <c r="AA392" s="24">
        <f>Q392+V392</f>
        <v>0.37309999999999999</v>
      </c>
      <c r="AB392" s="24">
        <f t="shared" ref="AB392:AB394" si="2231">S392+X392</f>
        <v>15.636363500000002</v>
      </c>
      <c r="AC392" s="24">
        <f t="shared" ref="AC392:AC394" si="2232">T392+Y392</f>
        <v>15.636363500000002</v>
      </c>
      <c r="AD392" s="24">
        <f t="shared" ref="AD392:AD394" si="2233">U392+Z392</f>
        <v>0</v>
      </c>
      <c r="AE392" s="36">
        <f>Q392</f>
        <v>0.21271000000000001</v>
      </c>
      <c r="AF392" s="24">
        <v>42.85</v>
      </c>
      <c r="AG392" s="24">
        <f>AE392*AF392</f>
        <v>9.1146235000000004</v>
      </c>
      <c r="AH392" s="24">
        <f>AG392-AI392</f>
        <v>9.1146235000000004</v>
      </c>
      <c r="AI392" s="24">
        <v>0</v>
      </c>
      <c r="AJ392" s="36">
        <f>V392</f>
        <v>0.16039</v>
      </c>
      <c r="AK392" s="24">
        <v>44.56</v>
      </c>
      <c r="AL392" s="24">
        <f>AJ392*AK392</f>
        <v>7.146978400000001</v>
      </c>
      <c r="AM392" s="24">
        <f>AL392-AN392</f>
        <v>7.146978400000001</v>
      </c>
      <c r="AN392" s="24">
        <v>0</v>
      </c>
      <c r="AO392" s="24">
        <f>AE392+AJ392</f>
        <v>0.37309999999999999</v>
      </c>
      <c r="AP392" s="24">
        <f t="shared" ref="AP392:AP394" si="2234">AG392+AL392</f>
        <v>16.261601900000002</v>
      </c>
      <c r="AQ392" s="24">
        <f t="shared" ref="AQ392:AQ394" si="2235">AH392+AM392</f>
        <v>16.261601900000002</v>
      </c>
      <c r="AR392" s="24">
        <f t="shared" ref="AR392:AR394" si="2236">AI392+AN392</f>
        <v>0</v>
      </c>
    </row>
    <row r="393" spans="1:44" hidden="1" x14ac:dyDescent="0.25">
      <c r="A393" s="17"/>
      <c r="B393" s="3" t="s">
        <v>25</v>
      </c>
      <c r="C393" s="36">
        <v>0.21271000000000001</v>
      </c>
      <c r="D393" s="24">
        <v>32.270000000000003</v>
      </c>
      <c r="E393" s="24">
        <f>C393*D393</f>
        <v>6.8641517000000007</v>
      </c>
      <c r="F393" s="24">
        <f>E393-G393</f>
        <v>6.8641517000000007</v>
      </c>
      <c r="G393" s="24">
        <v>0</v>
      </c>
      <c r="H393" s="36">
        <v>0.16039</v>
      </c>
      <c r="I393" s="24">
        <v>33.85</v>
      </c>
      <c r="J393" s="24">
        <f>H393*I393</f>
        <v>5.4292015000000005</v>
      </c>
      <c r="K393" s="24">
        <f>J393-L393</f>
        <v>5.4292015000000005</v>
      </c>
      <c r="L393" s="24">
        <v>0</v>
      </c>
      <c r="M393" s="24">
        <f>C393+H393</f>
        <v>0.37309999999999999</v>
      </c>
      <c r="N393" s="24">
        <f t="shared" si="2228"/>
        <v>12.293353200000002</v>
      </c>
      <c r="O393" s="24">
        <f t="shared" si="2229"/>
        <v>12.293353200000002</v>
      </c>
      <c r="P393" s="24">
        <f t="shared" si="2230"/>
        <v>0</v>
      </c>
      <c r="Q393" s="36">
        <f t="shared" ref="Q393:Q394" si="2237">C393</f>
        <v>0.21271000000000001</v>
      </c>
      <c r="R393" s="24">
        <v>33.85</v>
      </c>
      <c r="S393" s="24">
        <f>Q393*R393</f>
        <v>7.2002335000000004</v>
      </c>
      <c r="T393" s="24">
        <f>S393-U393</f>
        <v>7.2002335000000004</v>
      </c>
      <c r="U393" s="24">
        <v>0</v>
      </c>
      <c r="V393" s="36">
        <f t="shared" ref="V393:V394" si="2238">H393</f>
        <v>0.16039</v>
      </c>
      <c r="W393" s="24">
        <v>35.200000000000003</v>
      </c>
      <c r="X393" s="24">
        <f>V393*W393</f>
        <v>5.645728000000001</v>
      </c>
      <c r="Y393" s="24">
        <f>X393-Z393</f>
        <v>5.645728000000001</v>
      </c>
      <c r="Z393" s="24">
        <v>0</v>
      </c>
      <c r="AA393" s="24">
        <f>Q393+V393</f>
        <v>0.37309999999999999</v>
      </c>
      <c r="AB393" s="24">
        <f t="shared" si="2231"/>
        <v>12.845961500000001</v>
      </c>
      <c r="AC393" s="24">
        <f t="shared" si="2232"/>
        <v>12.845961500000001</v>
      </c>
      <c r="AD393" s="24">
        <f t="shared" si="2233"/>
        <v>0</v>
      </c>
      <c r="AE393" s="36">
        <f t="shared" ref="AE393:AE394" si="2239">Q393</f>
        <v>0.21271000000000001</v>
      </c>
      <c r="AF393" s="24">
        <v>35.200000000000003</v>
      </c>
      <c r="AG393" s="24">
        <f>AE393*AF393</f>
        <v>7.4873920000000007</v>
      </c>
      <c r="AH393" s="24">
        <f>AG393-AI393</f>
        <v>7.4873920000000007</v>
      </c>
      <c r="AI393" s="24">
        <v>0</v>
      </c>
      <c r="AJ393" s="36">
        <f t="shared" ref="AJ393:AJ394" si="2240">V393</f>
        <v>0.16039</v>
      </c>
      <c r="AK393" s="24">
        <v>36.61</v>
      </c>
      <c r="AL393" s="24">
        <f>AJ393*AK393</f>
        <v>5.8718779000000003</v>
      </c>
      <c r="AM393" s="24">
        <f>AL393-AN393</f>
        <v>5.8718779000000003</v>
      </c>
      <c r="AN393" s="24">
        <v>0</v>
      </c>
      <c r="AO393" s="24">
        <f>AE393+AJ393</f>
        <v>0.37309999999999999</v>
      </c>
      <c r="AP393" s="24">
        <f t="shared" si="2234"/>
        <v>13.359269900000001</v>
      </c>
      <c r="AQ393" s="24">
        <f t="shared" si="2235"/>
        <v>13.359269900000001</v>
      </c>
      <c r="AR393" s="24">
        <f t="shared" si="2236"/>
        <v>0</v>
      </c>
    </row>
    <row r="394" spans="1:44" ht="31.5" hidden="1" x14ac:dyDescent="0.25">
      <c r="A394" s="17"/>
      <c r="B394" s="3" t="s">
        <v>156</v>
      </c>
      <c r="C394" s="36">
        <v>0.21271000000000001</v>
      </c>
      <c r="D394" s="24">
        <v>32.270000000000003</v>
      </c>
      <c r="E394" s="24">
        <f>C394*D394*0.5</f>
        <v>3.4320758500000004</v>
      </c>
      <c r="F394" s="24">
        <f>E394-G394</f>
        <v>3.4320758500000004</v>
      </c>
      <c r="G394" s="24">
        <v>0</v>
      </c>
      <c r="H394" s="36">
        <v>0.16039</v>
      </c>
      <c r="I394" s="24">
        <v>33.85</v>
      </c>
      <c r="J394" s="24">
        <f>H394*I394*0.5</f>
        <v>2.7146007500000002</v>
      </c>
      <c r="K394" s="24">
        <f>J394-L394</f>
        <v>2.7146007500000002</v>
      </c>
      <c r="L394" s="24">
        <v>0</v>
      </c>
      <c r="M394" s="24">
        <f>C394+H394</f>
        <v>0.37309999999999999</v>
      </c>
      <c r="N394" s="24">
        <f t="shared" si="2228"/>
        <v>6.146676600000001</v>
      </c>
      <c r="O394" s="24">
        <f t="shared" si="2229"/>
        <v>6.146676600000001</v>
      </c>
      <c r="P394" s="24">
        <f t="shared" si="2230"/>
        <v>0</v>
      </c>
      <c r="Q394" s="36">
        <f t="shared" si="2237"/>
        <v>0.21271000000000001</v>
      </c>
      <c r="R394" s="24">
        <v>33.85</v>
      </c>
      <c r="S394" s="24">
        <f>Q394*R394*0.5</f>
        <v>3.6001167500000002</v>
      </c>
      <c r="T394" s="24">
        <f>S394-U394</f>
        <v>3.6001167500000002</v>
      </c>
      <c r="U394" s="24">
        <v>0</v>
      </c>
      <c r="V394" s="36">
        <f t="shared" si="2238"/>
        <v>0.16039</v>
      </c>
      <c r="W394" s="24">
        <v>35.200000000000003</v>
      </c>
      <c r="X394" s="24">
        <f>V394*W394*0.5</f>
        <v>2.8228640000000005</v>
      </c>
      <c r="Y394" s="24">
        <f>X394-Z394</f>
        <v>2.8228640000000005</v>
      </c>
      <c r="Z394" s="24">
        <v>0</v>
      </c>
      <c r="AA394" s="24">
        <f>Q394+V394</f>
        <v>0.37309999999999999</v>
      </c>
      <c r="AB394" s="24">
        <f t="shared" si="2231"/>
        <v>6.4229807500000007</v>
      </c>
      <c r="AC394" s="24">
        <f t="shared" si="2232"/>
        <v>6.4229807500000007</v>
      </c>
      <c r="AD394" s="24">
        <f t="shared" si="2233"/>
        <v>0</v>
      </c>
      <c r="AE394" s="36">
        <f t="shared" si="2239"/>
        <v>0.21271000000000001</v>
      </c>
      <c r="AF394" s="24">
        <v>35.200000000000003</v>
      </c>
      <c r="AG394" s="24">
        <f>AE394*AF394*0.5</f>
        <v>3.7436960000000004</v>
      </c>
      <c r="AH394" s="24">
        <f>AG394-AI394</f>
        <v>3.7436960000000004</v>
      </c>
      <c r="AI394" s="24">
        <v>0</v>
      </c>
      <c r="AJ394" s="36">
        <f t="shared" si="2240"/>
        <v>0.16039</v>
      </c>
      <c r="AK394" s="24">
        <v>36.61</v>
      </c>
      <c r="AL394" s="24">
        <f>AJ394*AK394*0.5</f>
        <v>2.9359389500000002</v>
      </c>
      <c r="AM394" s="24">
        <f>AL394-AN394</f>
        <v>2.9359389500000002</v>
      </c>
      <c r="AN394" s="24">
        <v>0</v>
      </c>
      <c r="AO394" s="24">
        <f>AE394+AJ394</f>
        <v>0.37309999999999999</v>
      </c>
      <c r="AP394" s="24">
        <f t="shared" si="2234"/>
        <v>6.6796349500000005</v>
      </c>
      <c r="AQ394" s="24">
        <f t="shared" si="2235"/>
        <v>6.6796349500000005</v>
      </c>
      <c r="AR394" s="24">
        <f t="shared" si="2236"/>
        <v>0</v>
      </c>
    </row>
  </sheetData>
  <mergeCells count="13">
    <mergeCell ref="AE14:AI15"/>
    <mergeCell ref="AJ14:AN15"/>
    <mergeCell ref="AO14:AR15"/>
    <mergeCell ref="AA14:AD15"/>
    <mergeCell ref="A10:AC10"/>
    <mergeCell ref="A14:A16"/>
    <mergeCell ref="B14:B16"/>
    <mergeCell ref="C14:G15"/>
    <mergeCell ref="H14:L15"/>
    <mergeCell ref="M14:P15"/>
    <mergeCell ref="Q14:U15"/>
    <mergeCell ref="V14:Z15"/>
    <mergeCell ref="A11:AD11"/>
  </mergeCells>
  <pageMargins left="0.31496062992125984" right="0.31496062992125984" top="0.74803149606299213" bottom="0.35433070866141736" header="0.31496062992125984" footer="0.31496062992125984"/>
  <pageSetup paperSize="9" scale="5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5" sqref="G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Вода</vt:lpstr>
      <vt:lpstr>Лист1</vt:lpstr>
      <vt:lpstr>Вода!Заголовки_для_печати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2024-03-14T06:40:47Z</dcterms:modified>
</cp:coreProperties>
</file>