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'ФБ,ОБ,ГБ,ВНБ'!$A$1:$O$225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9" i="2" l="1"/>
  <c r="M23" i="2" s="1"/>
  <c r="M30" i="2" l="1"/>
  <c r="M24" i="2" s="1"/>
  <c r="M108" i="2" l="1"/>
  <c r="N151" i="2" l="1"/>
  <c r="O151" i="2"/>
  <c r="M151" i="2"/>
  <c r="N105" i="2" l="1"/>
  <c r="O105" i="2"/>
  <c r="M105" i="2"/>
  <c r="N106" i="2"/>
  <c r="O106" i="2"/>
  <c r="M106" i="2"/>
  <c r="N108" i="2"/>
  <c r="O108" i="2"/>
  <c r="M10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N30" i="2" l="1"/>
  <c r="L165" i="2" l="1"/>
  <c r="L163" i="2" l="1"/>
  <c r="L106" i="2"/>
  <c r="L104" i="2" s="1"/>
  <c r="L99" i="2" l="1"/>
  <c r="L74" i="2" l="1"/>
  <c r="L109" i="2" l="1"/>
  <c r="M109" i="2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2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1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2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M97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20" i="2"/>
  <c r="E214" i="2" s="1"/>
  <c r="E208" i="2" s="1"/>
  <c r="O216" i="2"/>
  <c r="O210" i="2" s="1"/>
  <c r="O215" i="2"/>
  <c r="O209" i="2" s="1"/>
  <c r="O217" i="2"/>
  <c r="O211" i="2" s="1"/>
  <c r="O218" i="2"/>
  <c r="O212" i="2" s="1"/>
  <c r="O219" i="2"/>
  <c r="O213" i="2" s="1"/>
  <c r="N215" i="2"/>
  <c r="N209" i="2" s="1"/>
  <c r="N216" i="2"/>
  <c r="N210" i="2" s="1"/>
  <c r="N217" i="2"/>
  <c r="N211" i="2" s="1"/>
  <c r="N218" i="2"/>
  <c r="N212" i="2" s="1"/>
  <c r="N219" i="2"/>
  <c r="N213" i="2" s="1"/>
  <c r="M215" i="2"/>
  <c r="M209" i="2" s="1"/>
  <c r="M216" i="2"/>
  <c r="M210" i="2" s="1"/>
  <c r="M217" i="2"/>
  <c r="M211" i="2" s="1"/>
  <c r="M218" i="2"/>
  <c r="M212" i="2" s="1"/>
  <c r="M219" i="2"/>
  <c r="M213" i="2" s="1"/>
  <c r="L209" i="2"/>
  <c r="L216" i="2"/>
  <c r="L210" i="2" s="1"/>
  <c r="L217" i="2"/>
  <c r="L211" i="2" s="1"/>
  <c r="L218" i="2"/>
  <c r="L212" i="2" s="1"/>
  <c r="L219" i="2"/>
  <c r="L213" i="2" s="1"/>
  <c r="K215" i="2"/>
  <c r="K209" i="2" s="1"/>
  <c r="K216" i="2"/>
  <c r="K210" i="2" s="1"/>
  <c r="K217" i="2"/>
  <c r="K211" i="2" s="1"/>
  <c r="K218" i="2"/>
  <c r="K212" i="2" s="1"/>
  <c r="K219" i="2"/>
  <c r="K213" i="2" s="1"/>
  <c r="J215" i="2"/>
  <c r="J209" i="2" s="1"/>
  <c r="J216" i="2"/>
  <c r="J210" i="2" s="1"/>
  <c r="J217" i="2"/>
  <c r="J211" i="2" s="1"/>
  <c r="J218" i="2"/>
  <c r="J212" i="2" s="1"/>
  <c r="J219" i="2"/>
  <c r="J213" i="2" s="1"/>
  <c r="I215" i="2"/>
  <c r="I209" i="2" s="1"/>
  <c r="I216" i="2"/>
  <c r="I210" i="2" s="1"/>
  <c r="I217" i="2"/>
  <c r="I211" i="2" s="1"/>
  <c r="I218" i="2"/>
  <c r="I212" i="2" s="1"/>
  <c r="I219" i="2"/>
  <c r="I213" i="2" s="1"/>
  <c r="H215" i="2"/>
  <c r="H209" i="2" s="1"/>
  <c r="H216" i="2"/>
  <c r="H210" i="2" s="1"/>
  <c r="H217" i="2"/>
  <c r="H211" i="2" s="1"/>
  <c r="H218" i="2"/>
  <c r="H212" i="2" s="1"/>
  <c r="H219" i="2"/>
  <c r="H213" i="2" s="1"/>
  <c r="G215" i="2"/>
  <c r="G209" i="2" s="1"/>
  <c r="G216" i="2"/>
  <c r="G210" i="2" s="1"/>
  <c r="G217" i="2"/>
  <c r="G211" i="2" s="1"/>
  <c r="G218" i="2"/>
  <c r="G212" i="2" s="1"/>
  <c r="G219" i="2"/>
  <c r="G213" i="2" s="1"/>
  <c r="F215" i="2"/>
  <c r="F209" i="2" s="1"/>
  <c r="F216" i="2"/>
  <c r="F210" i="2" s="1"/>
  <c r="F217" i="2"/>
  <c r="F211" i="2" s="1"/>
  <c r="F218" i="2"/>
  <c r="F212" i="2" s="1"/>
  <c r="F219" i="2"/>
  <c r="F213" i="2" s="1"/>
  <c r="E215" i="2"/>
  <c r="E209" i="2" s="1"/>
  <c r="E216" i="2"/>
  <c r="E210" i="2" s="1"/>
  <c r="E217" i="2"/>
  <c r="E211" i="2" s="1"/>
  <c r="E218" i="2"/>
  <c r="E212" i="2" s="1"/>
  <c r="E219" i="2"/>
  <c r="E213" i="2" s="1"/>
  <c r="F220" i="2"/>
  <c r="G220" i="2"/>
  <c r="G214" i="2" s="1"/>
  <c r="G208" i="2" s="1"/>
  <c r="H220" i="2"/>
  <c r="H214" i="2" s="1"/>
  <c r="H208" i="2" s="1"/>
  <c r="I214" i="2"/>
  <c r="I208" i="2" s="1"/>
  <c r="J220" i="2"/>
  <c r="J214" i="2" s="1"/>
  <c r="J208" i="2" s="1"/>
  <c r="K220" i="2"/>
  <c r="K214" i="2" s="1"/>
  <c r="K208" i="2" s="1"/>
  <c r="L214" i="2"/>
  <c r="L208" i="2" s="1"/>
  <c r="M220" i="2"/>
  <c r="M214" i="2" s="1"/>
  <c r="M208" i="2" s="1"/>
  <c r="N220" i="2"/>
  <c r="N214" i="2" s="1"/>
  <c r="N208" i="2" s="1"/>
  <c r="O220" i="2"/>
  <c r="O214" i="2" s="1"/>
  <c r="O20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21" i="2"/>
  <c r="D222" i="2"/>
  <c r="D223" i="2"/>
  <c r="D224" i="2"/>
  <c r="D225" i="2"/>
  <c r="M17" i="2" l="1"/>
  <c r="L17" i="2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10" i="2"/>
  <c r="D209" i="2"/>
  <c r="D211" i="2"/>
  <c r="D213" i="2"/>
  <c r="D212" i="2"/>
  <c r="D21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15" i="2"/>
  <c r="M14" i="2"/>
  <c r="I14" i="2"/>
  <c r="D219" i="2"/>
  <c r="E104" i="2"/>
  <c r="F104" i="2"/>
  <c r="J97" i="2"/>
  <c r="D64" i="2"/>
  <c r="L14" i="2"/>
  <c r="H14" i="2"/>
  <c r="F214" i="2"/>
  <c r="F208" i="2" s="1"/>
  <c r="D208" i="2" s="1"/>
  <c r="D22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18" i="2"/>
  <c r="D217" i="2"/>
  <c r="M13" i="2" l="1"/>
  <c r="M20" i="2"/>
  <c r="K20" i="2"/>
  <c r="D104" i="2"/>
  <c r="E21" i="2"/>
  <c r="D24" i="2"/>
  <c r="L13" i="2"/>
  <c r="D26" i="2"/>
  <c r="N13" i="2"/>
  <c r="K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1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<sst xmlns="http://schemas.openxmlformats.org/spreadsheetml/2006/main" count="302" uniqueCount="101">
  <si>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</si>
  <si>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</si>
  <si>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</si>
  <si>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</si>
  <si>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</si>
  <si>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</si>
  <si>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</si>
  <si>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</si>
  <si>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</si>
  <si>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</si>
  <si>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</si>
  <si>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</si>
  <si>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</si>
  <si>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</si>
  <si>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</si>
  <si>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</si>
  <si>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</si>
  <si>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</si>
  <si>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</si>
  <si>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</si>
  <si>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</si>
  <si>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</si>
  <si>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</si>
  <si>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</si>
  <si>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</si>
  <si>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</si>
  <si>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</si>
  <si>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</si>
  <si>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</si>
  <si>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</si>
  <si>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</si>
  <si>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</si>
  <si>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</si>
  <si>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</si>
  <si>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</si>
  <si>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</si>
  <si>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</si>
  <si>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</si>
  <si>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</si>
  <si>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</si>
  <si>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</si>
  <si>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</si>
  <si>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</si>
  <si>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</si>
  <si>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</si>
  <si>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</si>
  <si>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</si>
  <si>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</si>
  <si>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</si>
  <si>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</si>
  <si>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</si>
  <si>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</si>
  <si>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</si>
  <si>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</si>
  <si>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</si>
  <si>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</si>
  <si>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</si>
  <si>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</si>
  <si>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</si>
  <si>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</si>
  <si>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</si>
  <si>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</si>
  <si>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</si>
  <si>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</si>
  <si>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</si>
  <si>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</si>
  <si>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</si>
  <si>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</si>
  <si>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</si>
  <si>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</si>
  <si>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</si>
  <si>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</si>
  <si>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</si>
  <si>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</si>
  <si>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</si>
  <si>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</si>
  <si>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</si>
  <si>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</si>
  <si>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</si>
  <si>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</si>
  <si>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</si>
  <si>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</si>
  <si>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</si>
  <si>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</si>
  <si>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</si>
  <si>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</si>
  <si>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</si>
  <si>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</si>
  <si>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</si>
  <si>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</si>
  <si>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</si>
  <si>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</si>
  <si>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</si>
  <si>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</si>
  <si>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</si>
  <si>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</si>
  <si>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</si>
  <si>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</si>
  <si>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</si>
  <si>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 xml:space="preserve">Приложение </t>
  </si>
  <si>
    <t>от 26.04.2023  № 2049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</si>
</sst>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9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164" fontId="1" fillId="2" borderId="0" xfId="0" applyNumberFormat="1" applyFont="1" applyFill="1" applyAlignment="1"/>
    <xf numFmtId="2" fontId="1" fillId="2" borderId="0" xfId="0" applyNumberFormat="1" applyFont="1" applyFill="1" applyAlignment="1"/>
    <xf numFmtId="0" fontId="4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5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2" fontId="8" fillId="2" borderId="0" xfId="0" applyNumberFormat="1" applyFont="1" applyFill="1" applyAlignment="1"/>
    <xf numFmtId="0" fontId="11" fillId="2" borderId="2" xfId="0" applyFont="1" applyFill="1" applyBorder="1" applyAlignment="1">
      <alignment vertical="top" wrapText="1"/>
    </xf>
    <xf numFmtId="0" fontId="1" fillId="0" borderId="0" xfId="0" applyFont="1" applyFill="1" applyAlignment="1"/>
    <xf numFmtId="0" fontId="6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Alignment="1"/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9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164" fontId="5" fillId="2" borderId="0" xfId="0" applyNumberFormat="1" applyFont="1" applyFill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9"/>
  <sheetViews>
    <sheetView tabSelected="1" zoomScale="90" zoomScaleNormal="90" zoomScaleSheetLayoutView="70" workbookViewId="0">
      <selection activeCell="L3" sqref="L3:O3"/>
    </sheetView>
  </sheetViews>
  <sheetFormatPr defaultColWidth="9.140625" defaultRowHeight="15" x14ac:dyDescent="0.25"/>
  <cols>
    <col min="1" max="1" width="18" style="25" customWidth="1"/>
    <col min="2" max="2" width="31.7109375" style="1" customWidth="1"/>
    <col min="3" max="3" width="24.85546875" style="1" customWidth="1"/>
    <col min="4" max="4" width="13.5703125" style="1" customWidth="1"/>
    <col min="5" max="5" width="12.140625" style="1" customWidth="1"/>
    <col min="6" max="6" width="10.140625" style="1" customWidth="1"/>
    <col min="7" max="7" width="12.5703125" style="1" customWidth="1"/>
    <col min="8" max="8" width="10.28515625" style="1" customWidth="1"/>
    <col min="9" max="9" width="11.5703125" style="1" customWidth="1"/>
    <col min="10" max="11" width="12.7109375" style="1" customWidth="1"/>
    <col min="12" max="12" width="12.5703125" style="16" customWidth="1"/>
    <col min="13" max="14" width="12.7109375" style="1" customWidth="1"/>
    <col min="15" max="15" width="12.28515625" style="1" customWidth="1"/>
    <col min="16" max="16" width="9.140625" style="1"/>
    <col min="17" max="17" width="11.42578125" style="1" bestFit="1" customWidth="1"/>
    <col min="18" max="16384" width="9.140625" style="1"/>
  </cols>
  <sheetData>
    <row r="1" spans="1:15" ht="18.75" customHeight="1" x14ac:dyDescent="0.3">
      <c r="L1" s="42" t="s">
        <v>99</v>
      </c>
      <c r="M1" s="42"/>
      <c r="N1" s="42"/>
      <c r="O1" s="42"/>
    </row>
    <row r="2" spans="1:15" ht="37.5" customHeight="1" x14ac:dyDescent="0.3">
      <c r="L2" s="42" t="s">
        <v>94</v>
      </c>
      <c r="M2" s="42"/>
      <c r="N2" s="42"/>
      <c r="O2" s="42"/>
    </row>
    <row r="3" spans="1:15" ht="18.75" customHeight="1" x14ac:dyDescent="0.3">
      <c r="L3" s="42" t="s">
        <v>100</v>
      </c>
      <c r="M3" s="42"/>
      <c r="N3" s="42"/>
      <c r="O3" s="42"/>
    </row>
    <row r="4" spans="1:15" ht="15" customHeight="1" x14ac:dyDescent="0.25"/>
    <row r="5" spans="1:15" ht="18.75" customHeight="1" x14ac:dyDescent="0.3">
      <c r="L5" s="43" t="s">
        <v>50</v>
      </c>
      <c r="M5" s="43"/>
      <c r="N5" s="43"/>
      <c r="O5" s="7"/>
    </row>
    <row r="6" spans="1:15" ht="16.5" customHeight="1" x14ac:dyDescent="0.3">
      <c r="L6" s="43" t="s">
        <v>49</v>
      </c>
      <c r="M6" s="43"/>
      <c r="N6" s="43"/>
      <c r="O6" s="7"/>
    </row>
    <row r="7" spans="1:15" ht="15" customHeight="1" x14ac:dyDescent="0.25"/>
    <row r="8" spans="1:15" ht="18.75" customHeight="1" x14ac:dyDescent="0.25">
      <c r="A8" s="38" t="s">
        <v>48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5.75" x14ac:dyDescent="0.25">
      <c r="A9" s="26"/>
      <c r="B9" s="8"/>
      <c r="C9" s="8"/>
      <c r="D9" s="8"/>
      <c r="E9" s="8"/>
      <c r="F9" s="8"/>
      <c r="G9" s="8"/>
      <c r="H9" s="8"/>
      <c r="I9" s="45"/>
      <c r="J9" s="45"/>
      <c r="K9" s="45"/>
      <c r="L9" s="17"/>
      <c r="M9" s="8"/>
      <c r="N9" s="8"/>
      <c r="O9" s="9"/>
    </row>
    <row r="10" spans="1:15" ht="20.25" customHeight="1" x14ac:dyDescent="0.25">
      <c r="A10" s="39" t="s">
        <v>0</v>
      </c>
      <c r="B10" s="39" t="s">
        <v>51</v>
      </c>
      <c r="C10" s="39" t="s">
        <v>1</v>
      </c>
      <c r="D10" s="39" t="s">
        <v>58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spans="1:15" ht="83.25" customHeight="1" x14ac:dyDescent="0.25">
      <c r="A11" s="40"/>
      <c r="B11" s="41"/>
      <c r="C11" s="41"/>
      <c r="D11" s="28" t="s">
        <v>2</v>
      </c>
      <c r="E11" s="28">
        <v>2015</v>
      </c>
      <c r="F11" s="28">
        <v>2016</v>
      </c>
      <c r="G11" s="28">
        <v>2017</v>
      </c>
      <c r="H11" s="28">
        <v>2018</v>
      </c>
      <c r="I11" s="28">
        <v>2019</v>
      </c>
      <c r="J11" s="28">
        <v>2020</v>
      </c>
      <c r="K11" s="28">
        <v>2021</v>
      </c>
      <c r="L11" s="18">
        <v>2022</v>
      </c>
      <c r="M11" s="28">
        <v>2023</v>
      </c>
      <c r="N11" s="28">
        <v>2024</v>
      </c>
      <c r="O11" s="28">
        <v>2025</v>
      </c>
    </row>
    <row r="12" spans="1:15" ht="15.75" x14ac:dyDescent="0.25">
      <c r="A12" s="27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9">
        <v>12</v>
      </c>
      <c r="M12" s="10">
        <v>13</v>
      </c>
      <c r="N12" s="10">
        <v>14</v>
      </c>
      <c r="O12" s="10">
        <v>15</v>
      </c>
    </row>
    <row r="13" spans="1:15" x14ac:dyDescent="0.25">
      <c r="A13" s="32" t="s">
        <v>3</v>
      </c>
      <c r="B13" s="32" t="s">
        <v>52</v>
      </c>
      <c r="C13" s="4" t="s">
        <v>4</v>
      </c>
      <c r="D13" s="11">
        <f>D14+D15+D17</f>
        <v>6746463.5290000001</v>
      </c>
      <c r="E13" s="11">
        <f t="shared" ref="E13:K13" si="0">E14+E15+E17+E20</f>
        <v>340194.3</v>
      </c>
      <c r="F13" s="11">
        <f t="shared" si="0"/>
        <v>93664.400000000009</v>
      </c>
      <c r="G13" s="11">
        <f t="shared" si="0"/>
        <v>123241.37000000001</v>
      </c>
      <c r="H13" s="11">
        <f t="shared" si="0"/>
        <v>570009.69999999995</v>
      </c>
      <c r="I13" s="11">
        <f t="shared" si="0"/>
        <v>417072.3</v>
      </c>
      <c r="J13" s="11">
        <f t="shared" si="0"/>
        <v>620731.4</v>
      </c>
      <c r="K13" s="11">
        <f t="shared" si="0"/>
        <v>1082883.8590000002</v>
      </c>
      <c r="L13" s="20">
        <f>L14+L15+L17+L20</f>
        <v>1787523.2999999998</v>
      </c>
      <c r="M13" s="11">
        <f>M14+M15+M17+M20</f>
        <v>1138436.6000000001</v>
      </c>
      <c r="N13" s="11">
        <f t="shared" ref="N13:O13" si="1">N14+N15+N17+N20</f>
        <v>386044.4</v>
      </c>
      <c r="O13" s="11">
        <f t="shared" si="1"/>
        <v>186661.9</v>
      </c>
    </row>
    <row r="14" spans="1:15" x14ac:dyDescent="0.25">
      <c r="A14" s="33"/>
      <c r="B14" s="33"/>
      <c r="C14" s="6" t="s">
        <v>5</v>
      </c>
      <c r="D14" s="5">
        <f t="shared" ref="D14:D84" si="2">SUM(E14:O14)</f>
        <v>2544104.5</v>
      </c>
      <c r="E14" s="5">
        <f t="shared" ref="E14:O14" si="3">E22+E55+E80+E98+E209</f>
        <v>0</v>
      </c>
      <c r="F14" s="5">
        <f t="shared" si="3"/>
        <v>0</v>
      </c>
      <c r="G14" s="5">
        <f t="shared" si="3"/>
        <v>0</v>
      </c>
      <c r="H14" s="5">
        <f t="shared" si="3"/>
        <v>455940</v>
      </c>
      <c r="I14" s="5">
        <f t="shared" si="3"/>
        <v>250202.2</v>
      </c>
      <c r="J14" s="5">
        <f t="shared" si="3"/>
        <v>173003.5</v>
      </c>
      <c r="K14" s="5">
        <f t="shared" si="3"/>
        <v>0</v>
      </c>
      <c r="L14" s="21">
        <f t="shared" si="3"/>
        <v>957770.4</v>
      </c>
      <c r="M14" s="5">
        <f t="shared" si="3"/>
        <v>561107.4</v>
      </c>
      <c r="N14" s="5">
        <f t="shared" si="3"/>
        <v>146081</v>
      </c>
      <c r="O14" s="5">
        <f t="shared" si="3"/>
        <v>0</v>
      </c>
    </row>
    <row r="15" spans="1:15" ht="30" x14ac:dyDescent="0.25">
      <c r="A15" s="33"/>
      <c r="B15" s="33"/>
      <c r="C15" s="6" t="s">
        <v>85</v>
      </c>
      <c r="D15" s="5">
        <f>SUM(E15:O15)</f>
        <v>2434639.1</v>
      </c>
      <c r="E15" s="5">
        <f t="shared" ref="E15:O15" si="4">E23+E56+E81+E99+E210</f>
        <v>255599</v>
      </c>
      <c r="F15" s="5">
        <f t="shared" si="4"/>
        <v>2915.2999999999997</v>
      </c>
      <c r="G15" s="5">
        <f t="shared" si="4"/>
        <v>1638.6</v>
      </c>
      <c r="H15" s="5">
        <f t="shared" si="4"/>
        <v>3936.7</v>
      </c>
      <c r="I15" s="5">
        <f t="shared" si="4"/>
        <v>32539.599999999999</v>
      </c>
      <c r="J15" s="5">
        <f t="shared" si="4"/>
        <v>312560.7</v>
      </c>
      <c r="K15" s="5">
        <f t="shared" si="4"/>
        <v>873769.60000000009</v>
      </c>
      <c r="L15" s="21">
        <f t="shared" si="4"/>
        <v>572553</v>
      </c>
      <c r="M15" s="5">
        <f t="shared" si="4"/>
        <v>324661.7</v>
      </c>
      <c r="N15" s="5">
        <f t="shared" si="4"/>
        <v>37921.300000000003</v>
      </c>
      <c r="O15" s="5">
        <f t="shared" si="4"/>
        <v>16543.599999999999</v>
      </c>
    </row>
    <row r="16" spans="1:15" ht="31.5" customHeight="1" x14ac:dyDescent="0.25">
      <c r="A16" s="33"/>
      <c r="B16" s="33"/>
      <c r="C16" s="15" t="s">
        <v>84</v>
      </c>
      <c r="D16" s="5">
        <f>K16</f>
        <v>43141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43141</v>
      </c>
      <c r="L16" s="21">
        <f>L100</f>
        <v>196726.5</v>
      </c>
      <c r="M16" s="5">
        <v>0</v>
      </c>
      <c r="N16" s="5">
        <v>0</v>
      </c>
      <c r="O16" s="5">
        <v>0</v>
      </c>
    </row>
    <row r="17" spans="1:17" ht="30" x14ac:dyDescent="0.25">
      <c r="A17" s="33"/>
      <c r="B17" s="33"/>
      <c r="C17" s="6" t="s">
        <v>54</v>
      </c>
      <c r="D17" s="5">
        <f>SUM(E17:O17)</f>
        <v>1767719.9290000002</v>
      </c>
      <c r="E17" s="5">
        <f t="shared" ref="E17:O17" si="5">E24+E57+E82+E101+E211</f>
        <v>84595.3</v>
      </c>
      <c r="F17" s="5">
        <f t="shared" si="5"/>
        <v>90749.1</v>
      </c>
      <c r="G17" s="5">
        <f t="shared" si="5"/>
        <v>121602.77</v>
      </c>
      <c r="H17" s="5">
        <f t="shared" si="5"/>
        <v>110133</v>
      </c>
      <c r="I17" s="5">
        <f t="shared" si="5"/>
        <v>134330.5</v>
      </c>
      <c r="J17" s="5">
        <f t="shared" si="5"/>
        <v>135167.20000000001</v>
      </c>
      <c r="K17" s="5">
        <f t="shared" si="5"/>
        <v>209114.25899999999</v>
      </c>
      <c r="L17" s="21">
        <f t="shared" si="5"/>
        <v>257199.9</v>
      </c>
      <c r="M17" s="5">
        <f t="shared" si="5"/>
        <v>252667.5</v>
      </c>
      <c r="N17" s="5">
        <f t="shared" si="5"/>
        <v>202042.1</v>
      </c>
      <c r="O17" s="5">
        <f t="shared" si="5"/>
        <v>170118.3</v>
      </c>
      <c r="Q17" s="3"/>
    </row>
    <row r="18" spans="1:17" ht="30" x14ac:dyDescent="0.25">
      <c r="A18" s="33"/>
      <c r="B18" s="33"/>
      <c r="C18" s="15" t="s">
        <v>72</v>
      </c>
      <c r="D18" s="5">
        <f>K18</f>
        <v>4246.1000000000004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f>K156</f>
        <v>4246.1000000000004</v>
      </c>
      <c r="L18" s="21">
        <f>L102</f>
        <v>12557</v>
      </c>
      <c r="M18" s="5">
        <v>0</v>
      </c>
      <c r="N18" s="5">
        <v>0</v>
      </c>
      <c r="O18" s="5">
        <v>0</v>
      </c>
    </row>
    <row r="19" spans="1:17" ht="30" x14ac:dyDescent="0.25">
      <c r="A19" s="33"/>
      <c r="B19" s="33"/>
      <c r="C19" s="15" t="s">
        <v>55</v>
      </c>
      <c r="D19" s="5">
        <f>SUM(E19:O19)</f>
        <v>8671</v>
      </c>
      <c r="E19" s="5">
        <f t="shared" ref="E19:O19" si="6">E25+E83+E212</f>
        <v>8671</v>
      </c>
      <c r="F19" s="5">
        <f t="shared" si="6"/>
        <v>0</v>
      </c>
      <c r="G19" s="5">
        <f t="shared" si="6"/>
        <v>0</v>
      </c>
      <c r="H19" s="5">
        <f t="shared" si="6"/>
        <v>0</v>
      </c>
      <c r="I19" s="5">
        <f t="shared" si="6"/>
        <v>0</v>
      </c>
      <c r="J19" s="5">
        <f t="shared" si="6"/>
        <v>0</v>
      </c>
      <c r="K19" s="5">
        <f t="shared" si="6"/>
        <v>0</v>
      </c>
      <c r="L19" s="21">
        <f t="shared" si="6"/>
        <v>0</v>
      </c>
      <c r="M19" s="5">
        <f t="shared" si="6"/>
        <v>0</v>
      </c>
      <c r="N19" s="5">
        <f t="shared" si="6"/>
        <v>0</v>
      </c>
      <c r="O19" s="5">
        <f t="shared" si="6"/>
        <v>0</v>
      </c>
    </row>
    <row r="20" spans="1:17" ht="15.75" customHeight="1" x14ac:dyDescent="0.25">
      <c r="A20" s="34"/>
      <c r="B20" s="34"/>
      <c r="C20" s="6" t="s">
        <v>53</v>
      </c>
      <c r="D20" s="5">
        <f>SUM(E20:O20)</f>
        <v>0</v>
      </c>
      <c r="E20" s="5">
        <f t="shared" ref="E20:O20" si="7">E26+E58+E84+E103+E213</f>
        <v>0</v>
      </c>
      <c r="F20" s="5">
        <f t="shared" si="7"/>
        <v>0</v>
      </c>
      <c r="G20" s="5">
        <f t="shared" si="7"/>
        <v>0</v>
      </c>
      <c r="H20" s="5">
        <f t="shared" si="7"/>
        <v>0</v>
      </c>
      <c r="I20" s="5">
        <f t="shared" si="7"/>
        <v>0</v>
      </c>
      <c r="J20" s="5">
        <f t="shared" si="7"/>
        <v>0</v>
      </c>
      <c r="K20" s="5">
        <f t="shared" si="7"/>
        <v>0</v>
      </c>
      <c r="L20" s="21">
        <f t="shared" si="7"/>
        <v>0</v>
      </c>
      <c r="M20" s="5">
        <f t="shared" si="7"/>
        <v>0</v>
      </c>
      <c r="N20" s="5">
        <f t="shared" si="7"/>
        <v>0</v>
      </c>
      <c r="O20" s="5">
        <f t="shared" si="7"/>
        <v>0</v>
      </c>
    </row>
    <row r="21" spans="1:17" x14ac:dyDescent="0.25">
      <c r="A21" s="32" t="s">
        <v>47</v>
      </c>
      <c r="B21" s="32" t="s">
        <v>8</v>
      </c>
      <c r="C21" s="4" t="s">
        <v>4</v>
      </c>
      <c r="D21" s="11">
        <f>SUM(E21:O21)</f>
        <v>496722.95200000005</v>
      </c>
      <c r="E21" s="11">
        <f t="shared" ref="E21:O21" si="8">E22+E23+E24+E26</f>
        <v>19899.2</v>
      </c>
      <c r="F21" s="11">
        <f t="shared" si="8"/>
        <v>24253.1</v>
      </c>
      <c r="G21" s="11">
        <f t="shared" si="8"/>
        <v>44176.4</v>
      </c>
      <c r="H21" s="11">
        <f t="shared" si="8"/>
        <v>35225.699999999997</v>
      </c>
      <c r="I21" s="11">
        <f t="shared" si="8"/>
        <v>37822.400000000001</v>
      </c>
      <c r="J21" s="11">
        <f t="shared" si="8"/>
        <v>56464.9</v>
      </c>
      <c r="K21" s="11">
        <f t="shared" si="8"/>
        <v>55416.851999999999</v>
      </c>
      <c r="L21" s="20">
        <f t="shared" si="8"/>
        <v>59087.4</v>
      </c>
      <c r="M21" s="11">
        <f>M22+M23+M24+M26</f>
        <v>54409.8</v>
      </c>
      <c r="N21" s="11">
        <f t="shared" si="8"/>
        <v>54983.600000000006</v>
      </c>
      <c r="O21" s="11">
        <f t="shared" si="8"/>
        <v>54983.600000000006</v>
      </c>
    </row>
    <row r="22" spans="1:17" x14ac:dyDescent="0.25">
      <c r="A22" s="33"/>
      <c r="B22" s="33"/>
      <c r="C22" s="6" t="s">
        <v>5</v>
      </c>
      <c r="D22" s="5">
        <f t="shared" si="2"/>
        <v>0</v>
      </c>
      <c r="E22" s="5">
        <f>E28</f>
        <v>0</v>
      </c>
      <c r="F22" s="5">
        <f t="shared" ref="F22:O22" si="9">F28</f>
        <v>0</v>
      </c>
      <c r="G22" s="5">
        <f t="shared" si="9"/>
        <v>0</v>
      </c>
      <c r="H22" s="5">
        <f t="shared" si="9"/>
        <v>0</v>
      </c>
      <c r="I22" s="5">
        <f t="shared" si="9"/>
        <v>0</v>
      </c>
      <c r="J22" s="5">
        <f t="shared" si="9"/>
        <v>0</v>
      </c>
      <c r="K22" s="5">
        <f t="shared" si="9"/>
        <v>0</v>
      </c>
      <c r="L22" s="21">
        <f t="shared" si="9"/>
        <v>0</v>
      </c>
      <c r="M22" s="5">
        <f t="shared" si="9"/>
        <v>0</v>
      </c>
      <c r="N22" s="5">
        <f t="shared" si="9"/>
        <v>0</v>
      </c>
      <c r="O22" s="5">
        <f t="shared" si="9"/>
        <v>0</v>
      </c>
    </row>
    <row r="23" spans="1:17" x14ac:dyDescent="0.25">
      <c r="A23" s="33"/>
      <c r="B23" s="33"/>
      <c r="C23" s="6" t="s">
        <v>6</v>
      </c>
      <c r="D23" s="5">
        <f t="shared" si="2"/>
        <v>35009.100000000006</v>
      </c>
      <c r="E23" s="5">
        <f>E29</f>
        <v>599</v>
      </c>
      <c r="F23" s="5">
        <f t="shared" ref="F23:O23" si="10">F29</f>
        <v>848.6</v>
      </c>
      <c r="G23" s="5">
        <f t="shared" si="10"/>
        <v>542.1</v>
      </c>
      <c r="H23" s="5">
        <f t="shared" si="10"/>
        <v>540.20000000000005</v>
      </c>
      <c r="I23" s="5">
        <f t="shared" si="10"/>
        <v>253</v>
      </c>
      <c r="J23" s="5">
        <f t="shared" si="10"/>
        <v>18952.099999999999</v>
      </c>
      <c r="K23" s="5">
        <f t="shared" si="10"/>
        <v>3010.8</v>
      </c>
      <c r="L23" s="21">
        <f t="shared" si="10"/>
        <v>4390.8</v>
      </c>
      <c r="M23" s="5">
        <f>M29</f>
        <v>1597.9</v>
      </c>
      <c r="N23" s="5">
        <f t="shared" si="10"/>
        <v>2137.3000000000002</v>
      </c>
      <c r="O23" s="5">
        <f t="shared" si="10"/>
        <v>2137.3000000000002</v>
      </c>
    </row>
    <row r="24" spans="1:17" ht="30" x14ac:dyDescent="0.25">
      <c r="A24" s="33"/>
      <c r="B24" s="33"/>
      <c r="C24" s="6" t="s">
        <v>54</v>
      </c>
      <c r="D24" s="5">
        <f>SUM(E24:O24)</f>
        <v>461713.85200000001</v>
      </c>
      <c r="E24" s="5">
        <f t="shared" ref="E24:O24" si="11">E30</f>
        <v>19300.2</v>
      </c>
      <c r="F24" s="5">
        <f t="shared" si="11"/>
        <v>23404.5</v>
      </c>
      <c r="G24" s="5">
        <f t="shared" si="11"/>
        <v>43634.3</v>
      </c>
      <c r="H24" s="5">
        <f t="shared" si="11"/>
        <v>34685.5</v>
      </c>
      <c r="I24" s="5">
        <f t="shared" si="11"/>
        <v>37569.4</v>
      </c>
      <c r="J24" s="5">
        <f t="shared" si="11"/>
        <v>37512.800000000003</v>
      </c>
      <c r="K24" s="5">
        <f>K30</f>
        <v>52406.051999999996</v>
      </c>
      <c r="L24" s="21">
        <f t="shared" si="11"/>
        <v>54696.6</v>
      </c>
      <c r="M24" s="5">
        <f>M30</f>
        <v>52811.9</v>
      </c>
      <c r="N24" s="5">
        <f t="shared" si="11"/>
        <v>52846.3</v>
      </c>
      <c r="O24" s="5">
        <f t="shared" si="11"/>
        <v>52846.3</v>
      </c>
    </row>
    <row r="25" spans="1:17" ht="30" x14ac:dyDescent="0.25">
      <c r="A25" s="33"/>
      <c r="B25" s="33"/>
      <c r="C25" s="15" t="s">
        <v>55</v>
      </c>
      <c r="D25" s="5">
        <f t="shared" si="2"/>
        <v>7007</v>
      </c>
      <c r="E25" s="5">
        <f>E31</f>
        <v>7007</v>
      </c>
      <c r="F25" s="5">
        <f t="shared" ref="E25:O26" si="12">F31</f>
        <v>0</v>
      </c>
      <c r="G25" s="5">
        <f t="shared" si="12"/>
        <v>0</v>
      </c>
      <c r="H25" s="5">
        <f t="shared" si="12"/>
        <v>0</v>
      </c>
      <c r="I25" s="5">
        <f t="shared" si="12"/>
        <v>0</v>
      </c>
      <c r="J25" s="5">
        <f t="shared" si="12"/>
        <v>0</v>
      </c>
      <c r="K25" s="5">
        <f t="shared" si="12"/>
        <v>0</v>
      </c>
      <c r="L25" s="21">
        <f t="shared" si="12"/>
        <v>0</v>
      </c>
      <c r="M25" s="5">
        <f t="shared" si="12"/>
        <v>0</v>
      </c>
      <c r="N25" s="5">
        <f t="shared" si="12"/>
        <v>0</v>
      </c>
      <c r="O25" s="5">
        <f t="shared" si="12"/>
        <v>0</v>
      </c>
    </row>
    <row r="26" spans="1:17" ht="20.100000000000001" customHeight="1" x14ac:dyDescent="0.25">
      <c r="A26" s="34"/>
      <c r="B26" s="34"/>
      <c r="C26" s="6" t="s">
        <v>53</v>
      </c>
      <c r="D26" s="5">
        <f t="shared" si="2"/>
        <v>0</v>
      </c>
      <c r="E26" s="5">
        <f t="shared" si="12"/>
        <v>0</v>
      </c>
      <c r="F26" s="5">
        <f t="shared" si="12"/>
        <v>0</v>
      </c>
      <c r="G26" s="5">
        <f t="shared" si="12"/>
        <v>0</v>
      </c>
      <c r="H26" s="5">
        <f t="shared" si="12"/>
        <v>0</v>
      </c>
      <c r="I26" s="5">
        <f t="shared" si="12"/>
        <v>0</v>
      </c>
      <c r="J26" s="5">
        <f t="shared" si="12"/>
        <v>0</v>
      </c>
      <c r="K26" s="5">
        <f t="shared" si="12"/>
        <v>0</v>
      </c>
      <c r="L26" s="21">
        <f t="shared" si="12"/>
        <v>0</v>
      </c>
      <c r="M26" s="5">
        <f t="shared" si="12"/>
        <v>0</v>
      </c>
      <c r="N26" s="5">
        <f t="shared" si="12"/>
        <v>0</v>
      </c>
      <c r="O26" s="5">
        <f t="shared" si="12"/>
        <v>0</v>
      </c>
    </row>
    <row r="27" spans="1:17" x14ac:dyDescent="0.25">
      <c r="A27" s="29" t="s">
        <v>9</v>
      </c>
      <c r="B27" s="29" t="s">
        <v>10</v>
      </c>
      <c r="C27" s="4" t="s">
        <v>4</v>
      </c>
      <c r="D27" s="5">
        <f t="shared" si="2"/>
        <v>496722.95200000005</v>
      </c>
      <c r="E27" s="5">
        <f>E28+E29+E30+E32</f>
        <v>19899.2</v>
      </c>
      <c r="F27" s="5">
        <f t="shared" ref="F27:N27" si="13">F28+F29+F30+F32</f>
        <v>24253.1</v>
      </c>
      <c r="G27" s="5">
        <f t="shared" si="13"/>
        <v>44176.4</v>
      </c>
      <c r="H27" s="5">
        <f t="shared" si="13"/>
        <v>35225.699999999997</v>
      </c>
      <c r="I27" s="5">
        <f t="shared" si="13"/>
        <v>37822.400000000001</v>
      </c>
      <c r="J27" s="5">
        <f t="shared" si="13"/>
        <v>56464.9</v>
      </c>
      <c r="K27" s="5">
        <f>K28+K29+K30+K32</f>
        <v>55416.851999999999</v>
      </c>
      <c r="L27" s="21">
        <f t="shared" si="13"/>
        <v>59087.4</v>
      </c>
      <c r="M27" s="5">
        <f t="shared" si="13"/>
        <v>54409.8</v>
      </c>
      <c r="N27" s="5">
        <f t="shared" si="13"/>
        <v>54983.600000000006</v>
      </c>
      <c r="O27" s="5">
        <f>O28+O29+O30+O32</f>
        <v>54983.600000000006</v>
      </c>
    </row>
    <row r="28" spans="1:17" x14ac:dyDescent="0.25">
      <c r="A28" s="30"/>
      <c r="B28" s="30"/>
      <c r="C28" s="6" t="s">
        <v>5</v>
      </c>
      <c r="D28" s="5">
        <f t="shared" ref="D28:K28" si="14">D34+D39+D44+D50</f>
        <v>0</v>
      </c>
      <c r="E28" s="5">
        <f t="shared" si="14"/>
        <v>0</v>
      </c>
      <c r="F28" s="5">
        <f t="shared" si="14"/>
        <v>0</v>
      </c>
      <c r="G28" s="5">
        <f t="shared" si="14"/>
        <v>0</v>
      </c>
      <c r="H28" s="5">
        <f t="shared" si="14"/>
        <v>0</v>
      </c>
      <c r="I28" s="5">
        <f t="shared" si="14"/>
        <v>0</v>
      </c>
      <c r="J28" s="5">
        <f t="shared" si="14"/>
        <v>0</v>
      </c>
      <c r="K28" s="5">
        <f t="shared" si="14"/>
        <v>0</v>
      </c>
      <c r="L28" s="21">
        <f>L34+L39+L44+L50</f>
        <v>0</v>
      </c>
      <c r="M28" s="5">
        <f t="shared" ref="M28:O28" si="15">M34+M39+M44+M50</f>
        <v>0</v>
      </c>
      <c r="N28" s="5">
        <f t="shared" si="15"/>
        <v>0</v>
      </c>
      <c r="O28" s="5">
        <f t="shared" si="15"/>
        <v>0</v>
      </c>
    </row>
    <row r="29" spans="1:17" x14ac:dyDescent="0.25">
      <c r="A29" s="30"/>
      <c r="B29" s="30"/>
      <c r="C29" s="6" t="s">
        <v>6</v>
      </c>
      <c r="D29" s="5">
        <f t="shared" ref="D29:O29" si="16">D35+D40+D45+D51</f>
        <v>35009.1</v>
      </c>
      <c r="E29" s="5">
        <f t="shared" si="16"/>
        <v>599</v>
      </c>
      <c r="F29" s="5">
        <f t="shared" si="16"/>
        <v>848.6</v>
      </c>
      <c r="G29" s="5">
        <f t="shared" si="16"/>
        <v>542.1</v>
      </c>
      <c r="H29" s="5">
        <f t="shared" si="16"/>
        <v>540.20000000000005</v>
      </c>
      <c r="I29" s="5">
        <f t="shared" si="16"/>
        <v>253</v>
      </c>
      <c r="J29" s="5">
        <f t="shared" si="16"/>
        <v>18952.099999999999</v>
      </c>
      <c r="K29" s="5">
        <f t="shared" si="16"/>
        <v>3010.8</v>
      </c>
      <c r="L29" s="21">
        <f t="shared" si="16"/>
        <v>4390.8</v>
      </c>
      <c r="M29" s="5">
        <f>M35+M40+M45+M51</f>
        <v>1597.9</v>
      </c>
      <c r="N29" s="5">
        <f t="shared" si="16"/>
        <v>2137.3000000000002</v>
      </c>
      <c r="O29" s="5">
        <f t="shared" si="16"/>
        <v>2137.3000000000002</v>
      </c>
    </row>
    <row r="30" spans="1:17" ht="30" x14ac:dyDescent="0.25">
      <c r="A30" s="30"/>
      <c r="B30" s="30"/>
      <c r="C30" s="6" t="s">
        <v>54</v>
      </c>
      <c r="D30" s="5">
        <f t="shared" ref="D30:O30" si="17">D36+D41+D46+D52</f>
        <v>461713.85200000007</v>
      </c>
      <c r="E30" s="5">
        <f t="shared" si="17"/>
        <v>19300.2</v>
      </c>
      <c r="F30" s="5">
        <f t="shared" si="17"/>
        <v>23404.5</v>
      </c>
      <c r="G30" s="5">
        <f t="shared" si="17"/>
        <v>43634.3</v>
      </c>
      <c r="H30" s="5">
        <f t="shared" si="17"/>
        <v>34685.5</v>
      </c>
      <c r="I30" s="5">
        <f t="shared" si="17"/>
        <v>37569.4</v>
      </c>
      <c r="J30" s="5">
        <f t="shared" si="17"/>
        <v>37512.800000000003</v>
      </c>
      <c r="K30" s="5">
        <f>K36+K41+K46+K52</f>
        <v>52406.051999999996</v>
      </c>
      <c r="L30" s="21">
        <f>L36+L41+L46+L52</f>
        <v>54696.6</v>
      </c>
      <c r="M30" s="5">
        <f>M36+M41+M46+M52</f>
        <v>52811.9</v>
      </c>
      <c r="N30" s="5">
        <f t="shared" ref="N30" si="18">N36+N41+N46+N52</f>
        <v>52846.3</v>
      </c>
      <c r="O30" s="5">
        <f t="shared" si="17"/>
        <v>52846.3</v>
      </c>
    </row>
    <row r="31" spans="1:17" ht="30" x14ac:dyDescent="0.25">
      <c r="A31" s="30"/>
      <c r="B31" s="30"/>
      <c r="C31" s="15" t="s">
        <v>55</v>
      </c>
      <c r="D31" s="5">
        <f t="shared" si="2"/>
        <v>7007</v>
      </c>
      <c r="E31" s="5">
        <f t="shared" ref="E31:J31" si="19">E47</f>
        <v>7007</v>
      </c>
      <c r="F31" s="5">
        <f t="shared" si="19"/>
        <v>0</v>
      </c>
      <c r="G31" s="5">
        <f t="shared" si="19"/>
        <v>0</v>
      </c>
      <c r="H31" s="5">
        <f t="shared" si="19"/>
        <v>0</v>
      </c>
      <c r="I31" s="5">
        <f t="shared" si="19"/>
        <v>0</v>
      </c>
      <c r="J31" s="5">
        <f t="shared" si="19"/>
        <v>0</v>
      </c>
      <c r="K31" s="5">
        <f t="shared" ref="K31:O31" si="20">K47</f>
        <v>0</v>
      </c>
      <c r="L31" s="21">
        <f t="shared" si="20"/>
        <v>0</v>
      </c>
      <c r="M31" s="5">
        <f t="shared" si="20"/>
        <v>0</v>
      </c>
      <c r="N31" s="5">
        <f t="shared" si="20"/>
        <v>0</v>
      </c>
      <c r="O31" s="5">
        <f t="shared" si="20"/>
        <v>0</v>
      </c>
    </row>
    <row r="32" spans="1:17" ht="20.100000000000001" customHeight="1" x14ac:dyDescent="0.25">
      <c r="A32" s="31"/>
      <c r="B32" s="31"/>
      <c r="C32" s="6" t="s">
        <v>53</v>
      </c>
      <c r="D32" s="5">
        <f t="shared" ref="D32:D42" si="21">SUM(E32:O32)</f>
        <v>0</v>
      </c>
      <c r="E32" s="5">
        <f t="shared" ref="E32:J32" si="22">E37+E48+E53</f>
        <v>0</v>
      </c>
      <c r="F32" s="5">
        <f t="shared" si="22"/>
        <v>0</v>
      </c>
      <c r="G32" s="5">
        <f t="shared" si="22"/>
        <v>0</v>
      </c>
      <c r="H32" s="5">
        <f t="shared" si="22"/>
        <v>0</v>
      </c>
      <c r="I32" s="5">
        <f t="shared" si="22"/>
        <v>0</v>
      </c>
      <c r="J32" s="5">
        <f t="shared" si="22"/>
        <v>0</v>
      </c>
      <c r="K32" s="5">
        <f>K42+K48+K53</f>
        <v>0</v>
      </c>
      <c r="L32" s="21">
        <f>L42+L48+L53</f>
        <v>0</v>
      </c>
      <c r="M32" s="5">
        <f>M42+M48+M53</f>
        <v>0</v>
      </c>
      <c r="N32" s="5">
        <f>N42+N48+N53</f>
        <v>0</v>
      </c>
      <c r="O32" s="5">
        <f>O42+O48+O53</f>
        <v>0</v>
      </c>
    </row>
    <row r="33" spans="1:15" x14ac:dyDescent="0.25">
      <c r="A33" s="29" t="s">
        <v>11</v>
      </c>
      <c r="B33" s="29" t="s">
        <v>79</v>
      </c>
      <c r="C33" s="4" t="s">
        <v>4</v>
      </c>
      <c r="D33" s="5">
        <f t="shared" si="21"/>
        <v>38204.612000000001</v>
      </c>
      <c r="E33" s="5">
        <f>SUM(E34:E37)</f>
        <v>0</v>
      </c>
      <c r="F33" s="5">
        <f t="shared" ref="F33:J33" si="23">SUM(F34:F37)</f>
        <v>255.6</v>
      </c>
      <c r="G33" s="5">
        <f t="shared" si="23"/>
        <v>14091.7</v>
      </c>
      <c r="H33" s="5">
        <f t="shared" si="23"/>
        <v>540.20000000000005</v>
      </c>
      <c r="I33" s="5">
        <f t="shared" si="23"/>
        <v>1966.4</v>
      </c>
      <c r="J33" s="5">
        <f t="shared" si="23"/>
        <v>20252.099999999999</v>
      </c>
      <c r="K33" s="5">
        <f>SUM(K34:K37)</f>
        <v>930.61199999999997</v>
      </c>
      <c r="L33" s="21">
        <f t="shared" ref="L33:N33" si="24">SUM(L34:L37)</f>
        <v>168</v>
      </c>
      <c r="M33" s="5">
        <f t="shared" si="24"/>
        <v>0</v>
      </c>
      <c r="N33" s="5">
        <f t="shared" si="24"/>
        <v>0</v>
      </c>
      <c r="O33" s="5">
        <f>SUM(O34:O37)</f>
        <v>0</v>
      </c>
    </row>
    <row r="34" spans="1:15" x14ac:dyDescent="0.25">
      <c r="A34" s="30"/>
      <c r="B34" s="30"/>
      <c r="C34" s="6" t="s">
        <v>5</v>
      </c>
      <c r="D34" s="5">
        <f t="shared" si="21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1">
        <v>0</v>
      </c>
      <c r="M34" s="5">
        <v>0</v>
      </c>
      <c r="N34" s="5">
        <v>0</v>
      </c>
      <c r="O34" s="5">
        <v>0</v>
      </c>
    </row>
    <row r="35" spans="1:15" x14ac:dyDescent="0.25">
      <c r="A35" s="30"/>
      <c r="B35" s="30"/>
      <c r="C35" s="6" t="s">
        <v>6</v>
      </c>
      <c r="D35" s="5">
        <f t="shared" si="21"/>
        <v>20543</v>
      </c>
      <c r="E35" s="5">
        <v>0</v>
      </c>
      <c r="F35" s="5">
        <v>255.6</v>
      </c>
      <c r="G35" s="5">
        <v>542.1</v>
      </c>
      <c r="H35" s="5">
        <v>540.20000000000005</v>
      </c>
      <c r="I35" s="5">
        <v>253</v>
      </c>
      <c r="J35" s="5">
        <v>18952.099999999999</v>
      </c>
      <c r="K35" s="5">
        <v>0</v>
      </c>
      <c r="L35" s="21">
        <v>0</v>
      </c>
      <c r="M35" s="5">
        <v>0</v>
      </c>
      <c r="N35" s="5">
        <v>0</v>
      </c>
      <c r="O35" s="5">
        <v>0</v>
      </c>
    </row>
    <row r="36" spans="1:15" x14ac:dyDescent="0.25">
      <c r="A36" s="30"/>
      <c r="B36" s="30"/>
      <c r="C36" s="6" t="s">
        <v>7</v>
      </c>
      <c r="D36" s="5">
        <f t="shared" si="21"/>
        <v>17661.612000000001</v>
      </c>
      <c r="E36" s="5">
        <v>0</v>
      </c>
      <c r="F36" s="5">
        <v>0</v>
      </c>
      <c r="G36" s="5">
        <v>13549.6</v>
      </c>
      <c r="H36" s="5">
        <v>0</v>
      </c>
      <c r="I36" s="5">
        <v>1713.4</v>
      </c>
      <c r="J36" s="5">
        <v>1300</v>
      </c>
      <c r="K36" s="5">
        <v>930.61199999999997</v>
      </c>
      <c r="L36" s="21">
        <v>168</v>
      </c>
      <c r="M36" s="5">
        <v>0</v>
      </c>
      <c r="N36" s="5">
        <v>0</v>
      </c>
      <c r="O36" s="5">
        <v>0</v>
      </c>
    </row>
    <row r="37" spans="1:15" ht="19.5" customHeight="1" x14ac:dyDescent="0.25">
      <c r="A37" s="31"/>
      <c r="B37" s="31"/>
      <c r="C37" s="6" t="s">
        <v>53</v>
      </c>
      <c r="D37" s="5">
        <f t="shared" si="21"/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21">
        <v>0</v>
      </c>
      <c r="M37" s="5">
        <v>0</v>
      </c>
      <c r="N37" s="5">
        <v>0</v>
      </c>
      <c r="O37" s="5">
        <v>0</v>
      </c>
    </row>
    <row r="38" spans="1:15" x14ac:dyDescent="0.25">
      <c r="A38" s="29" t="s">
        <v>12</v>
      </c>
      <c r="B38" s="29" t="s">
        <v>76</v>
      </c>
      <c r="C38" s="4" t="s">
        <v>4</v>
      </c>
      <c r="D38" s="5">
        <f t="shared" si="21"/>
        <v>14121.300000000001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f>SUM(K39:K42)</f>
        <v>3203</v>
      </c>
      <c r="L38" s="21">
        <f t="shared" ref="L38:O38" si="25">SUM(L39:L42)</f>
        <v>4671</v>
      </c>
      <c r="M38" s="5">
        <f t="shared" si="25"/>
        <v>1699.9</v>
      </c>
      <c r="N38" s="5">
        <f>SUM(N39:N42)</f>
        <v>2273.7000000000003</v>
      </c>
      <c r="O38" s="5">
        <f t="shared" si="25"/>
        <v>2273.7000000000003</v>
      </c>
    </row>
    <row r="39" spans="1:15" x14ac:dyDescent="0.25">
      <c r="A39" s="30"/>
      <c r="B39" s="30"/>
      <c r="C39" s="6" t="s">
        <v>5</v>
      </c>
      <c r="D39" s="5">
        <f t="shared" si="21"/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21">
        <v>0</v>
      </c>
      <c r="M39" s="5">
        <v>0</v>
      </c>
      <c r="N39" s="5">
        <v>0</v>
      </c>
      <c r="O39" s="5">
        <v>0</v>
      </c>
    </row>
    <row r="40" spans="1:15" x14ac:dyDescent="0.25">
      <c r="A40" s="30"/>
      <c r="B40" s="30"/>
      <c r="C40" s="6" t="s">
        <v>6</v>
      </c>
      <c r="D40" s="5">
        <f t="shared" si="21"/>
        <v>13274.099999999999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3010.8</v>
      </c>
      <c r="L40" s="21">
        <v>4390.8</v>
      </c>
      <c r="M40" s="5">
        <v>1597.9</v>
      </c>
      <c r="N40" s="5">
        <v>2137.3000000000002</v>
      </c>
      <c r="O40" s="5">
        <v>2137.3000000000002</v>
      </c>
    </row>
    <row r="41" spans="1:15" x14ac:dyDescent="0.25">
      <c r="A41" s="30"/>
      <c r="B41" s="30"/>
      <c r="C41" s="6" t="s">
        <v>7</v>
      </c>
      <c r="D41" s="5">
        <f t="shared" si="21"/>
        <v>847.19999999999993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192.2</v>
      </c>
      <c r="L41" s="21">
        <v>280.2</v>
      </c>
      <c r="M41" s="5">
        <v>102</v>
      </c>
      <c r="N41" s="5">
        <v>136.4</v>
      </c>
      <c r="O41" s="5">
        <v>136.4</v>
      </c>
    </row>
    <row r="42" spans="1:15" ht="19.5" customHeight="1" x14ac:dyDescent="0.25">
      <c r="A42" s="31"/>
      <c r="B42" s="31"/>
      <c r="C42" s="6" t="s">
        <v>53</v>
      </c>
      <c r="D42" s="5">
        <f t="shared" si="21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21">
        <v>0</v>
      </c>
      <c r="M42" s="5">
        <v>0</v>
      </c>
      <c r="N42" s="5">
        <v>0</v>
      </c>
      <c r="O42" s="5">
        <v>0</v>
      </c>
    </row>
    <row r="43" spans="1:15" ht="21.75" customHeight="1" x14ac:dyDescent="0.25">
      <c r="A43" s="29" t="s">
        <v>77</v>
      </c>
      <c r="B43" s="29" t="s">
        <v>80</v>
      </c>
      <c r="C43" s="4" t="s">
        <v>4</v>
      </c>
      <c r="D43" s="5">
        <f>SUM(E43:O43)</f>
        <v>433447.34000000008</v>
      </c>
      <c r="E43" s="5">
        <f>E44+E45+E46+E48</f>
        <v>19899.2</v>
      </c>
      <c r="F43" s="5">
        <f t="shared" ref="F43:O43" si="26">F44+F45+F46+F48</f>
        <v>23997.5</v>
      </c>
      <c r="G43" s="5">
        <f t="shared" si="26"/>
        <v>30084.7</v>
      </c>
      <c r="H43" s="5">
        <f t="shared" si="26"/>
        <v>34685.5</v>
      </c>
      <c r="I43" s="5">
        <f t="shared" si="26"/>
        <v>35532</v>
      </c>
      <c r="J43" s="5">
        <f>J44+J45+J46+J48</f>
        <v>36212.800000000003</v>
      </c>
      <c r="K43" s="5">
        <f>K44+K45+K46+K48</f>
        <v>43776.54</v>
      </c>
      <c r="L43" s="21">
        <f>L44+L45+L46+L48</f>
        <v>51129.4</v>
      </c>
      <c r="M43" s="5">
        <f>M44+M45+M46+M48</f>
        <v>52709.9</v>
      </c>
      <c r="N43" s="5">
        <f t="shared" si="26"/>
        <v>52709.9</v>
      </c>
      <c r="O43" s="5">
        <f t="shared" si="26"/>
        <v>52709.9</v>
      </c>
    </row>
    <row r="44" spans="1:15" ht="20.100000000000001" customHeight="1" x14ac:dyDescent="0.25">
      <c r="A44" s="30"/>
      <c r="B44" s="30"/>
      <c r="C44" s="6" t="s">
        <v>5</v>
      </c>
      <c r="D44" s="5">
        <f t="shared" ref="D44:D48" si="27">SUM(E44:O44)</f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21">
        <v>0</v>
      </c>
      <c r="M44" s="5">
        <v>0</v>
      </c>
      <c r="N44" s="5">
        <v>0</v>
      </c>
      <c r="O44" s="5">
        <v>0</v>
      </c>
    </row>
    <row r="45" spans="1:15" ht="20.100000000000001" customHeight="1" x14ac:dyDescent="0.25">
      <c r="A45" s="30"/>
      <c r="B45" s="30"/>
      <c r="C45" s="6" t="s">
        <v>6</v>
      </c>
      <c r="D45" s="5">
        <f t="shared" si="27"/>
        <v>1192</v>
      </c>
      <c r="E45" s="5">
        <v>599</v>
      </c>
      <c r="F45" s="5">
        <v>593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21">
        <v>0</v>
      </c>
      <c r="M45" s="5">
        <v>0</v>
      </c>
      <c r="N45" s="5">
        <v>0</v>
      </c>
      <c r="O45" s="5">
        <v>0</v>
      </c>
    </row>
    <row r="46" spans="1:15" ht="30" x14ac:dyDescent="0.25">
      <c r="A46" s="30"/>
      <c r="B46" s="30"/>
      <c r="C46" s="6" t="s">
        <v>54</v>
      </c>
      <c r="D46" s="5">
        <f t="shared" si="27"/>
        <v>432255.34000000008</v>
      </c>
      <c r="E46" s="5">
        <v>19300.2</v>
      </c>
      <c r="F46" s="5">
        <v>23404.5</v>
      </c>
      <c r="G46" s="5">
        <v>30084.7</v>
      </c>
      <c r="H46" s="5">
        <v>34685.5</v>
      </c>
      <c r="I46" s="5">
        <v>35532</v>
      </c>
      <c r="J46" s="5">
        <v>36212.800000000003</v>
      </c>
      <c r="K46" s="5">
        <v>43776.54</v>
      </c>
      <c r="L46" s="21">
        <v>51129.4</v>
      </c>
      <c r="M46" s="5">
        <v>52709.9</v>
      </c>
      <c r="N46" s="5">
        <v>52709.9</v>
      </c>
      <c r="O46" s="5">
        <v>52709.9</v>
      </c>
    </row>
    <row r="47" spans="1:15" ht="30" x14ac:dyDescent="0.25">
      <c r="A47" s="30"/>
      <c r="B47" s="30"/>
      <c r="C47" s="15" t="s">
        <v>55</v>
      </c>
      <c r="D47" s="5">
        <f t="shared" si="27"/>
        <v>7007</v>
      </c>
      <c r="E47" s="5">
        <v>7007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21">
        <v>0</v>
      </c>
      <c r="M47" s="5">
        <v>0</v>
      </c>
      <c r="N47" s="5">
        <v>0</v>
      </c>
      <c r="O47" s="5">
        <v>0</v>
      </c>
    </row>
    <row r="48" spans="1:15" ht="20.100000000000001" customHeight="1" x14ac:dyDescent="0.25">
      <c r="A48" s="31"/>
      <c r="B48" s="31"/>
      <c r="C48" s="6" t="s">
        <v>53</v>
      </c>
      <c r="D48" s="5">
        <f t="shared" si="27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21">
        <v>0</v>
      </c>
      <c r="M48" s="5">
        <v>0</v>
      </c>
      <c r="N48" s="5">
        <v>0</v>
      </c>
      <c r="O48" s="5">
        <v>0</v>
      </c>
    </row>
    <row r="49" spans="1:16" x14ac:dyDescent="0.25">
      <c r="A49" s="29" t="s">
        <v>78</v>
      </c>
      <c r="B49" s="29" t="s">
        <v>46</v>
      </c>
      <c r="C49" s="4" t="s">
        <v>4</v>
      </c>
      <c r="D49" s="5">
        <f t="shared" si="2"/>
        <v>10949.7</v>
      </c>
      <c r="E49" s="5">
        <f>SUM(E50:E53)</f>
        <v>0</v>
      </c>
      <c r="F49" s="5">
        <f>SUM(F50:F53)</f>
        <v>0</v>
      </c>
      <c r="G49" s="5">
        <f t="shared" ref="G49:O49" si="28">SUM(G50:G53)</f>
        <v>0</v>
      </c>
      <c r="H49" s="5">
        <f t="shared" si="28"/>
        <v>0</v>
      </c>
      <c r="I49" s="5">
        <f t="shared" si="28"/>
        <v>324</v>
      </c>
      <c r="J49" s="5">
        <f t="shared" si="28"/>
        <v>0</v>
      </c>
      <c r="K49" s="5">
        <f>SUM(K50:K53)</f>
        <v>7506.7</v>
      </c>
      <c r="L49" s="21">
        <f t="shared" si="28"/>
        <v>3119</v>
      </c>
      <c r="M49" s="5">
        <f t="shared" si="28"/>
        <v>0</v>
      </c>
      <c r="N49" s="5">
        <f t="shared" si="28"/>
        <v>0</v>
      </c>
      <c r="O49" s="5">
        <f t="shared" si="28"/>
        <v>0</v>
      </c>
    </row>
    <row r="50" spans="1:16" x14ac:dyDescent="0.25">
      <c r="A50" s="30"/>
      <c r="B50" s="30"/>
      <c r="C50" s="6" t="s">
        <v>5</v>
      </c>
      <c r="D50" s="5">
        <f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21">
        <v>0</v>
      </c>
      <c r="M50" s="5">
        <v>0</v>
      </c>
      <c r="N50" s="5">
        <v>0</v>
      </c>
      <c r="O50" s="5">
        <v>0</v>
      </c>
    </row>
    <row r="51" spans="1:16" x14ac:dyDescent="0.25">
      <c r="A51" s="30"/>
      <c r="B51" s="30"/>
      <c r="C51" s="6" t="s">
        <v>6</v>
      </c>
      <c r="D51" s="5">
        <f t="shared" si="2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21">
        <v>0</v>
      </c>
      <c r="M51" s="5">
        <v>0</v>
      </c>
      <c r="N51" s="5">
        <v>0</v>
      </c>
      <c r="O51" s="5">
        <v>0</v>
      </c>
    </row>
    <row r="52" spans="1:16" x14ac:dyDescent="0.25">
      <c r="A52" s="30"/>
      <c r="B52" s="30"/>
      <c r="C52" s="6" t="s">
        <v>7</v>
      </c>
      <c r="D52" s="5">
        <f t="shared" si="2"/>
        <v>10949.7</v>
      </c>
      <c r="E52" s="5">
        <v>0</v>
      </c>
      <c r="F52" s="5">
        <v>0</v>
      </c>
      <c r="G52" s="5">
        <v>0</v>
      </c>
      <c r="H52" s="5">
        <v>0</v>
      </c>
      <c r="I52" s="5">
        <v>324</v>
      </c>
      <c r="J52" s="5">
        <v>0</v>
      </c>
      <c r="K52" s="5">
        <v>7506.7</v>
      </c>
      <c r="L52" s="21">
        <v>3119</v>
      </c>
      <c r="M52" s="5">
        <v>0</v>
      </c>
      <c r="N52" s="5">
        <v>0</v>
      </c>
      <c r="O52" s="5">
        <v>0</v>
      </c>
    </row>
    <row r="53" spans="1:16" ht="18" customHeight="1" x14ac:dyDescent="0.25">
      <c r="A53" s="31"/>
      <c r="B53" s="31"/>
      <c r="C53" s="6" t="s">
        <v>53</v>
      </c>
      <c r="D53" s="12">
        <f t="shared" si="2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21">
        <v>0</v>
      </c>
      <c r="M53" s="5">
        <v>0</v>
      </c>
      <c r="N53" s="5">
        <v>0</v>
      </c>
      <c r="O53" s="5">
        <v>0</v>
      </c>
    </row>
    <row r="54" spans="1:16" x14ac:dyDescent="0.25">
      <c r="A54" s="32" t="s">
        <v>13</v>
      </c>
      <c r="B54" s="32" t="s">
        <v>14</v>
      </c>
      <c r="C54" s="4" t="s">
        <v>4</v>
      </c>
      <c r="D54" s="11">
        <f t="shared" si="2"/>
        <v>38862.340000000004</v>
      </c>
      <c r="E54" s="11">
        <f>SUM(E55:E58)</f>
        <v>1754.8</v>
      </c>
      <c r="F54" s="11">
        <f>SUM(F55:F58)</f>
        <v>2272.5</v>
      </c>
      <c r="G54" s="11">
        <f t="shared" ref="G54:O54" si="29">SUM(G55:G58)</f>
        <v>2300.4</v>
      </c>
      <c r="H54" s="11">
        <f t="shared" si="29"/>
        <v>2139.3000000000002</v>
      </c>
      <c r="I54" s="11">
        <f t="shared" si="29"/>
        <v>2737.7000000000003</v>
      </c>
      <c r="J54" s="11">
        <f t="shared" si="29"/>
        <v>6333.2000000000007</v>
      </c>
      <c r="K54" s="11">
        <f t="shared" si="29"/>
        <v>3746.04</v>
      </c>
      <c r="L54" s="20">
        <f t="shared" si="29"/>
        <v>3069.3</v>
      </c>
      <c r="M54" s="11">
        <f t="shared" si="29"/>
        <v>4547.2999999999993</v>
      </c>
      <c r="N54" s="11">
        <f t="shared" si="29"/>
        <v>4893.8</v>
      </c>
      <c r="O54" s="11">
        <f t="shared" si="29"/>
        <v>5068</v>
      </c>
    </row>
    <row r="55" spans="1:16" x14ac:dyDescent="0.25">
      <c r="A55" s="33"/>
      <c r="B55" s="33"/>
      <c r="C55" s="6" t="s">
        <v>5</v>
      </c>
      <c r="D55" s="5">
        <f t="shared" si="2"/>
        <v>0</v>
      </c>
      <c r="E55" s="5">
        <f>E60</f>
        <v>0</v>
      </c>
      <c r="F55" s="5">
        <f t="shared" ref="F55:O55" si="30">F60</f>
        <v>0</v>
      </c>
      <c r="G55" s="5">
        <f t="shared" si="30"/>
        <v>0</v>
      </c>
      <c r="H55" s="5">
        <f t="shared" si="30"/>
        <v>0</v>
      </c>
      <c r="I55" s="5">
        <f t="shared" si="30"/>
        <v>0</v>
      </c>
      <c r="J55" s="5">
        <f t="shared" si="30"/>
        <v>0</v>
      </c>
      <c r="K55" s="5">
        <f t="shared" si="30"/>
        <v>0</v>
      </c>
      <c r="L55" s="21">
        <f t="shared" si="30"/>
        <v>0</v>
      </c>
      <c r="M55" s="5">
        <f t="shared" si="30"/>
        <v>0</v>
      </c>
      <c r="N55" s="5">
        <f t="shared" si="30"/>
        <v>0</v>
      </c>
      <c r="O55" s="5">
        <f t="shared" si="30"/>
        <v>0</v>
      </c>
    </row>
    <row r="56" spans="1:16" x14ac:dyDescent="0.25">
      <c r="A56" s="33"/>
      <c r="B56" s="33"/>
      <c r="C56" s="6" t="s">
        <v>6</v>
      </c>
      <c r="D56" s="5">
        <f t="shared" si="2"/>
        <v>0</v>
      </c>
      <c r="E56" s="5">
        <f t="shared" ref="E56:O58" si="31">E61</f>
        <v>0</v>
      </c>
      <c r="F56" s="5">
        <f t="shared" si="31"/>
        <v>0</v>
      </c>
      <c r="G56" s="5">
        <f t="shared" si="31"/>
        <v>0</v>
      </c>
      <c r="H56" s="5">
        <f t="shared" si="31"/>
        <v>0</v>
      </c>
      <c r="I56" s="5">
        <f t="shared" si="31"/>
        <v>0</v>
      </c>
      <c r="J56" s="5">
        <f t="shared" si="31"/>
        <v>0</v>
      </c>
      <c r="K56" s="5">
        <f t="shared" si="31"/>
        <v>0</v>
      </c>
      <c r="L56" s="21">
        <f t="shared" si="31"/>
        <v>0</v>
      </c>
      <c r="M56" s="5">
        <f t="shared" si="31"/>
        <v>0</v>
      </c>
      <c r="N56" s="5">
        <f t="shared" si="31"/>
        <v>0</v>
      </c>
      <c r="O56" s="5">
        <f t="shared" si="31"/>
        <v>0</v>
      </c>
    </row>
    <row r="57" spans="1:16" x14ac:dyDescent="0.25">
      <c r="A57" s="33"/>
      <c r="B57" s="33"/>
      <c r="C57" s="6" t="s">
        <v>7</v>
      </c>
      <c r="D57" s="5">
        <f t="shared" si="2"/>
        <v>38862.340000000004</v>
      </c>
      <c r="E57" s="5">
        <f>E62</f>
        <v>1754.8</v>
      </c>
      <c r="F57" s="5">
        <f t="shared" ref="F57:O57" si="32">F62</f>
        <v>2272.5</v>
      </c>
      <c r="G57" s="5">
        <f t="shared" si="32"/>
        <v>2300.4</v>
      </c>
      <c r="H57" s="5">
        <f t="shared" si="32"/>
        <v>2139.3000000000002</v>
      </c>
      <c r="I57" s="5">
        <f t="shared" si="32"/>
        <v>2737.7000000000003</v>
      </c>
      <c r="J57" s="5">
        <f t="shared" si="32"/>
        <v>6333.2000000000007</v>
      </c>
      <c r="K57" s="5">
        <f t="shared" si="32"/>
        <v>3746.04</v>
      </c>
      <c r="L57" s="21">
        <f t="shared" si="32"/>
        <v>3069.3</v>
      </c>
      <c r="M57" s="5">
        <f t="shared" si="32"/>
        <v>4547.2999999999993</v>
      </c>
      <c r="N57" s="5">
        <f t="shared" si="32"/>
        <v>4893.8</v>
      </c>
      <c r="O57" s="5">
        <f t="shared" si="32"/>
        <v>5068</v>
      </c>
      <c r="P57" s="2"/>
    </row>
    <row r="58" spans="1:16" ht="20.100000000000001" customHeight="1" x14ac:dyDescent="0.25">
      <c r="A58" s="34"/>
      <c r="B58" s="34"/>
      <c r="C58" s="6" t="s">
        <v>53</v>
      </c>
      <c r="D58" s="5">
        <f t="shared" si="2"/>
        <v>0</v>
      </c>
      <c r="E58" s="5">
        <f t="shared" si="31"/>
        <v>0</v>
      </c>
      <c r="F58" s="5">
        <f t="shared" si="31"/>
        <v>0</v>
      </c>
      <c r="G58" s="5">
        <f t="shared" si="31"/>
        <v>0</v>
      </c>
      <c r="H58" s="5">
        <f t="shared" si="31"/>
        <v>0</v>
      </c>
      <c r="I58" s="5">
        <f t="shared" si="31"/>
        <v>0</v>
      </c>
      <c r="J58" s="5">
        <f t="shared" si="31"/>
        <v>0</v>
      </c>
      <c r="K58" s="5">
        <f t="shared" si="31"/>
        <v>0</v>
      </c>
      <c r="L58" s="21">
        <f t="shared" si="31"/>
        <v>0</v>
      </c>
      <c r="M58" s="5">
        <f t="shared" si="31"/>
        <v>0</v>
      </c>
      <c r="N58" s="5">
        <f t="shared" si="31"/>
        <v>0</v>
      </c>
      <c r="O58" s="5">
        <f t="shared" si="31"/>
        <v>0</v>
      </c>
    </row>
    <row r="59" spans="1:16" ht="20.100000000000001" customHeight="1" x14ac:dyDescent="0.25">
      <c r="A59" s="29" t="s">
        <v>15</v>
      </c>
      <c r="B59" s="29" t="s">
        <v>16</v>
      </c>
      <c r="C59" s="4" t="s">
        <v>4</v>
      </c>
      <c r="D59" s="5">
        <f t="shared" si="2"/>
        <v>38862.340000000004</v>
      </c>
      <c r="E59" s="5">
        <f>SUM(E60:E63)</f>
        <v>1754.8</v>
      </c>
      <c r="F59" s="5">
        <f t="shared" ref="F59:O59" si="33">SUM(F60:F63)</f>
        <v>2272.5</v>
      </c>
      <c r="G59" s="5">
        <f t="shared" si="33"/>
        <v>2300.4</v>
      </c>
      <c r="H59" s="5">
        <f t="shared" si="33"/>
        <v>2139.3000000000002</v>
      </c>
      <c r="I59" s="5">
        <f t="shared" si="33"/>
        <v>2737.7000000000003</v>
      </c>
      <c r="J59" s="5">
        <f t="shared" si="33"/>
        <v>6333.2000000000007</v>
      </c>
      <c r="K59" s="5">
        <f t="shared" si="33"/>
        <v>3746.04</v>
      </c>
      <c r="L59" s="21">
        <f t="shared" si="33"/>
        <v>3069.3</v>
      </c>
      <c r="M59" s="5">
        <f t="shared" si="33"/>
        <v>4547.2999999999993</v>
      </c>
      <c r="N59" s="5">
        <f t="shared" si="33"/>
        <v>4893.8</v>
      </c>
      <c r="O59" s="5">
        <f t="shared" si="33"/>
        <v>5068</v>
      </c>
    </row>
    <row r="60" spans="1:16" x14ac:dyDescent="0.25">
      <c r="A60" s="30"/>
      <c r="B60" s="30"/>
      <c r="C60" s="6" t="s">
        <v>5</v>
      </c>
      <c r="D60" s="5">
        <f t="shared" si="2"/>
        <v>0</v>
      </c>
      <c r="E60" s="5">
        <f>E65+E70+E75</f>
        <v>0</v>
      </c>
      <c r="F60" s="5">
        <f>F65+F70+F75</f>
        <v>0</v>
      </c>
      <c r="G60" s="5">
        <f t="shared" ref="G60:O60" si="34">G65+G70+G75</f>
        <v>0</v>
      </c>
      <c r="H60" s="5">
        <f>H65+H70+H75</f>
        <v>0</v>
      </c>
      <c r="I60" s="5">
        <f t="shared" si="34"/>
        <v>0</v>
      </c>
      <c r="J60" s="5">
        <f t="shared" si="34"/>
        <v>0</v>
      </c>
      <c r="K60" s="5">
        <f t="shared" si="34"/>
        <v>0</v>
      </c>
      <c r="L60" s="21">
        <f>L65+L70+L75</f>
        <v>0</v>
      </c>
      <c r="M60" s="5">
        <f t="shared" si="34"/>
        <v>0</v>
      </c>
      <c r="N60" s="5">
        <f t="shared" si="34"/>
        <v>0</v>
      </c>
      <c r="O60" s="5">
        <f t="shared" si="34"/>
        <v>0</v>
      </c>
    </row>
    <row r="61" spans="1:16" x14ac:dyDescent="0.25">
      <c r="A61" s="30"/>
      <c r="B61" s="30"/>
      <c r="C61" s="6" t="s">
        <v>6</v>
      </c>
      <c r="D61" s="5">
        <f t="shared" si="2"/>
        <v>0</v>
      </c>
      <c r="E61" s="5">
        <f>E66+E71+E76</f>
        <v>0</v>
      </c>
      <c r="F61" s="5">
        <f t="shared" ref="F61:O61" si="35">F66+F71+F76</f>
        <v>0</v>
      </c>
      <c r="G61" s="5">
        <f t="shared" si="35"/>
        <v>0</v>
      </c>
      <c r="H61" s="5">
        <f t="shared" si="35"/>
        <v>0</v>
      </c>
      <c r="I61" s="5">
        <f t="shared" si="35"/>
        <v>0</v>
      </c>
      <c r="J61" s="5">
        <f>J66+J71+J76</f>
        <v>0</v>
      </c>
      <c r="K61" s="5">
        <f t="shared" si="35"/>
        <v>0</v>
      </c>
      <c r="L61" s="21">
        <f t="shared" si="35"/>
        <v>0</v>
      </c>
      <c r="M61" s="5">
        <f t="shared" si="35"/>
        <v>0</v>
      </c>
      <c r="N61" s="5">
        <f t="shared" si="35"/>
        <v>0</v>
      </c>
      <c r="O61" s="5">
        <f t="shared" si="35"/>
        <v>0</v>
      </c>
    </row>
    <row r="62" spans="1:16" x14ac:dyDescent="0.25">
      <c r="A62" s="30"/>
      <c r="B62" s="30"/>
      <c r="C62" s="6" t="s">
        <v>7</v>
      </c>
      <c r="D62" s="5">
        <f t="shared" si="2"/>
        <v>38862.340000000004</v>
      </c>
      <c r="E62" s="5">
        <f t="shared" ref="E62:O63" si="36">E67+E72+E77</f>
        <v>1754.8</v>
      </c>
      <c r="F62" s="5">
        <f t="shared" si="36"/>
        <v>2272.5</v>
      </c>
      <c r="G62" s="5">
        <f t="shared" si="36"/>
        <v>2300.4</v>
      </c>
      <c r="H62" s="5">
        <f t="shared" si="36"/>
        <v>2139.3000000000002</v>
      </c>
      <c r="I62" s="5">
        <f t="shared" si="36"/>
        <v>2737.7000000000003</v>
      </c>
      <c r="J62" s="5">
        <f t="shared" si="36"/>
        <v>6333.2000000000007</v>
      </c>
      <c r="K62" s="5">
        <f t="shared" si="36"/>
        <v>3746.04</v>
      </c>
      <c r="L62" s="21">
        <f t="shared" si="36"/>
        <v>3069.3</v>
      </c>
      <c r="M62" s="5">
        <f t="shared" si="36"/>
        <v>4547.2999999999993</v>
      </c>
      <c r="N62" s="5">
        <f t="shared" si="36"/>
        <v>4893.8</v>
      </c>
      <c r="O62" s="5">
        <f t="shared" si="36"/>
        <v>5068</v>
      </c>
    </row>
    <row r="63" spans="1:16" ht="15.75" customHeight="1" x14ac:dyDescent="0.25">
      <c r="A63" s="31"/>
      <c r="B63" s="31"/>
      <c r="C63" s="6" t="s">
        <v>53</v>
      </c>
      <c r="D63" s="5">
        <f t="shared" si="2"/>
        <v>0</v>
      </c>
      <c r="E63" s="5">
        <f t="shared" si="36"/>
        <v>0</v>
      </c>
      <c r="F63" s="5">
        <f t="shared" si="36"/>
        <v>0</v>
      </c>
      <c r="G63" s="5">
        <f t="shared" si="36"/>
        <v>0</v>
      </c>
      <c r="H63" s="5">
        <f t="shared" si="36"/>
        <v>0</v>
      </c>
      <c r="I63" s="5">
        <f t="shared" si="36"/>
        <v>0</v>
      </c>
      <c r="J63" s="5">
        <f t="shared" si="36"/>
        <v>0</v>
      </c>
      <c r="K63" s="5">
        <f t="shared" si="36"/>
        <v>0</v>
      </c>
      <c r="L63" s="21">
        <f t="shared" si="36"/>
        <v>0</v>
      </c>
      <c r="M63" s="5">
        <f t="shared" si="36"/>
        <v>0</v>
      </c>
      <c r="N63" s="5">
        <f t="shared" si="36"/>
        <v>0</v>
      </c>
      <c r="O63" s="5">
        <f t="shared" si="36"/>
        <v>0</v>
      </c>
    </row>
    <row r="64" spans="1:16" x14ac:dyDescent="0.25">
      <c r="A64" s="29" t="s">
        <v>17</v>
      </c>
      <c r="B64" s="29" t="s">
        <v>18</v>
      </c>
      <c r="C64" s="4" t="s">
        <v>4</v>
      </c>
      <c r="D64" s="24">
        <f t="shared" si="2"/>
        <v>1229.72</v>
      </c>
      <c r="E64" s="5">
        <f>SUM(E65:E68)</f>
        <v>43.7</v>
      </c>
      <c r="F64" s="5">
        <f t="shared" ref="F64:O64" si="37">SUM(F65:F68)</f>
        <v>57.3</v>
      </c>
      <c r="G64" s="5">
        <f t="shared" si="37"/>
        <v>97.8</v>
      </c>
      <c r="H64" s="5">
        <f t="shared" si="37"/>
        <v>46.5</v>
      </c>
      <c r="I64" s="5">
        <f t="shared" si="37"/>
        <v>146.9</v>
      </c>
      <c r="J64" s="5">
        <f t="shared" si="37"/>
        <v>99.4</v>
      </c>
      <c r="K64" s="5">
        <f>SUM(K65:K68)</f>
        <v>409.8</v>
      </c>
      <c r="L64" s="21">
        <f t="shared" si="37"/>
        <v>21</v>
      </c>
      <c r="M64" s="24">
        <f t="shared" si="37"/>
        <v>307.32</v>
      </c>
      <c r="N64" s="5">
        <f t="shared" si="37"/>
        <v>0</v>
      </c>
      <c r="O64" s="5">
        <f t="shared" si="37"/>
        <v>0</v>
      </c>
    </row>
    <row r="65" spans="1:15" x14ac:dyDescent="0.25">
      <c r="A65" s="30"/>
      <c r="B65" s="30"/>
      <c r="C65" s="6" t="s">
        <v>5</v>
      </c>
      <c r="D65" s="5">
        <f t="shared" si="2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21">
        <v>0</v>
      </c>
      <c r="M65" s="5">
        <v>0</v>
      </c>
      <c r="N65" s="5">
        <v>0</v>
      </c>
      <c r="O65" s="5">
        <v>0</v>
      </c>
    </row>
    <row r="66" spans="1:15" x14ac:dyDescent="0.25">
      <c r="A66" s="30"/>
      <c r="B66" s="30"/>
      <c r="C66" s="6" t="s">
        <v>6</v>
      </c>
      <c r="D66" s="5">
        <f t="shared" si="2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21">
        <v>0</v>
      </c>
      <c r="M66" s="5">
        <v>0</v>
      </c>
      <c r="N66" s="5">
        <v>0</v>
      </c>
      <c r="O66" s="5">
        <v>0</v>
      </c>
    </row>
    <row r="67" spans="1:15" x14ac:dyDescent="0.25">
      <c r="A67" s="30"/>
      <c r="B67" s="30"/>
      <c r="C67" s="6" t="s">
        <v>7</v>
      </c>
      <c r="D67" s="5">
        <f t="shared" si="2"/>
        <v>1229.72</v>
      </c>
      <c r="E67" s="5">
        <v>43.7</v>
      </c>
      <c r="F67" s="5">
        <v>57.3</v>
      </c>
      <c r="G67" s="5">
        <v>97.8</v>
      </c>
      <c r="H67" s="5">
        <v>46.5</v>
      </c>
      <c r="I67" s="5">
        <v>146.9</v>
      </c>
      <c r="J67" s="5">
        <v>99.4</v>
      </c>
      <c r="K67" s="5">
        <v>409.8</v>
      </c>
      <c r="L67" s="21">
        <v>21</v>
      </c>
      <c r="M67" s="24">
        <v>307.32</v>
      </c>
      <c r="N67" s="5">
        <v>0</v>
      </c>
      <c r="O67" s="5">
        <v>0</v>
      </c>
    </row>
    <row r="68" spans="1:15" ht="20.100000000000001" customHeight="1" x14ac:dyDescent="0.25">
      <c r="A68" s="31"/>
      <c r="B68" s="31"/>
      <c r="C68" s="6" t="s">
        <v>53</v>
      </c>
      <c r="D68" s="5">
        <f t="shared" si="2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21">
        <v>0</v>
      </c>
      <c r="M68" s="5">
        <v>0</v>
      </c>
      <c r="N68" s="5">
        <v>0</v>
      </c>
      <c r="O68" s="5">
        <v>0</v>
      </c>
    </row>
    <row r="69" spans="1:15" x14ac:dyDescent="0.25">
      <c r="A69" s="29" t="s">
        <v>19</v>
      </c>
      <c r="B69" s="29" t="s">
        <v>60</v>
      </c>
      <c r="C69" s="4" t="s">
        <v>4</v>
      </c>
      <c r="D69" s="5">
        <f t="shared" si="2"/>
        <v>3380.5</v>
      </c>
      <c r="E69" s="5">
        <f>SUM(E70:E73)</f>
        <v>0</v>
      </c>
      <c r="F69" s="5">
        <f>SUM(F70:F73)</f>
        <v>0</v>
      </c>
      <c r="G69" s="5">
        <f t="shared" ref="G69:O69" si="38">SUM(G70:G73)</f>
        <v>89</v>
      </c>
      <c r="H69" s="5">
        <f>SUM(H70:H73)</f>
        <v>0</v>
      </c>
      <c r="I69" s="5">
        <f t="shared" si="38"/>
        <v>0</v>
      </c>
      <c r="J69" s="5">
        <f t="shared" si="38"/>
        <v>3291.5</v>
      </c>
      <c r="K69" s="5">
        <f t="shared" si="38"/>
        <v>0</v>
      </c>
      <c r="L69" s="21">
        <f t="shared" si="38"/>
        <v>0</v>
      </c>
      <c r="M69" s="5">
        <f t="shared" si="38"/>
        <v>0</v>
      </c>
      <c r="N69" s="5">
        <f t="shared" si="38"/>
        <v>0</v>
      </c>
      <c r="O69" s="5">
        <f t="shared" si="38"/>
        <v>0</v>
      </c>
    </row>
    <row r="70" spans="1:15" x14ac:dyDescent="0.25">
      <c r="A70" s="30"/>
      <c r="B70" s="30"/>
      <c r="C70" s="6" t="s">
        <v>5</v>
      </c>
      <c r="D70" s="5">
        <f t="shared" si="2"/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21">
        <v>0</v>
      </c>
      <c r="M70" s="5">
        <v>0</v>
      </c>
      <c r="N70" s="5">
        <v>0</v>
      </c>
      <c r="O70" s="5">
        <v>0</v>
      </c>
    </row>
    <row r="71" spans="1:15" x14ac:dyDescent="0.25">
      <c r="A71" s="30"/>
      <c r="B71" s="30"/>
      <c r="C71" s="6" t="s">
        <v>6</v>
      </c>
      <c r="D71" s="5">
        <f t="shared" si="2"/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21">
        <v>0</v>
      </c>
      <c r="M71" s="5">
        <v>0</v>
      </c>
      <c r="N71" s="5">
        <v>0</v>
      </c>
      <c r="O71" s="5">
        <v>0</v>
      </c>
    </row>
    <row r="72" spans="1:15" x14ac:dyDescent="0.25">
      <c r="A72" s="30"/>
      <c r="B72" s="30"/>
      <c r="C72" s="6" t="s">
        <v>7</v>
      </c>
      <c r="D72" s="5">
        <f t="shared" si="2"/>
        <v>3380.5</v>
      </c>
      <c r="E72" s="5">
        <v>0</v>
      </c>
      <c r="F72" s="5">
        <v>0</v>
      </c>
      <c r="G72" s="5">
        <v>89</v>
      </c>
      <c r="H72" s="5">
        <v>0</v>
      </c>
      <c r="I72" s="5">
        <v>0</v>
      </c>
      <c r="J72" s="5">
        <v>3291.5</v>
      </c>
      <c r="K72" s="5">
        <v>0</v>
      </c>
      <c r="L72" s="21">
        <v>0</v>
      </c>
      <c r="M72" s="5">
        <v>0</v>
      </c>
      <c r="N72" s="5">
        <v>0</v>
      </c>
      <c r="O72" s="5">
        <v>0</v>
      </c>
    </row>
    <row r="73" spans="1:15" ht="20.100000000000001" customHeight="1" x14ac:dyDescent="0.25">
      <c r="A73" s="31"/>
      <c r="B73" s="31"/>
      <c r="C73" s="6" t="s">
        <v>53</v>
      </c>
      <c r="D73" s="5">
        <f t="shared" si="2"/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21">
        <v>0</v>
      </c>
      <c r="M73" s="5">
        <v>0</v>
      </c>
      <c r="N73" s="5">
        <v>0</v>
      </c>
      <c r="O73" s="5">
        <v>0</v>
      </c>
    </row>
    <row r="74" spans="1:15" x14ac:dyDescent="0.25">
      <c r="A74" s="29" t="s">
        <v>20</v>
      </c>
      <c r="B74" s="29" t="s">
        <v>61</v>
      </c>
      <c r="C74" s="4" t="s">
        <v>4</v>
      </c>
      <c r="D74" s="24">
        <f t="shared" si="2"/>
        <v>34252.119999999995</v>
      </c>
      <c r="E74" s="5">
        <f>SUM(E75:E78)</f>
        <v>1711.1</v>
      </c>
      <c r="F74" s="5">
        <f t="shared" ref="F74:O74" si="39">SUM(F75:F78)</f>
        <v>2215.1999999999998</v>
      </c>
      <c r="G74" s="5">
        <f t="shared" si="39"/>
        <v>2113.6</v>
      </c>
      <c r="H74" s="5">
        <f t="shared" si="39"/>
        <v>2092.8000000000002</v>
      </c>
      <c r="I74" s="5">
        <f t="shared" si="39"/>
        <v>2590.8000000000002</v>
      </c>
      <c r="J74" s="5">
        <f t="shared" si="39"/>
        <v>2942.3</v>
      </c>
      <c r="K74" s="5">
        <f t="shared" si="39"/>
        <v>3336.24</v>
      </c>
      <c r="L74" s="21">
        <f>SUM(L75:L78)</f>
        <v>3048.3</v>
      </c>
      <c r="M74" s="24">
        <f>SUM(M75:M78)</f>
        <v>4239.9799999999996</v>
      </c>
      <c r="N74" s="5">
        <f t="shared" si="39"/>
        <v>4893.8</v>
      </c>
      <c r="O74" s="5">
        <f t="shared" si="39"/>
        <v>5068</v>
      </c>
    </row>
    <row r="75" spans="1:15" x14ac:dyDescent="0.25">
      <c r="A75" s="30"/>
      <c r="B75" s="30"/>
      <c r="C75" s="6" t="s">
        <v>5</v>
      </c>
      <c r="D75" s="5">
        <f t="shared" si="2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21">
        <v>0</v>
      </c>
      <c r="M75" s="5">
        <v>0</v>
      </c>
      <c r="N75" s="5">
        <v>0</v>
      </c>
      <c r="O75" s="5">
        <v>0</v>
      </c>
    </row>
    <row r="76" spans="1:15" x14ac:dyDescent="0.25">
      <c r="A76" s="30"/>
      <c r="B76" s="30"/>
      <c r="C76" s="6" t="s">
        <v>6</v>
      </c>
      <c r="D76" s="5">
        <f t="shared" si="2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21">
        <v>0</v>
      </c>
      <c r="M76" s="5">
        <v>0</v>
      </c>
      <c r="N76" s="5">
        <v>0</v>
      </c>
      <c r="O76" s="5">
        <v>0</v>
      </c>
    </row>
    <row r="77" spans="1:15" x14ac:dyDescent="0.25">
      <c r="A77" s="30"/>
      <c r="B77" s="30"/>
      <c r="C77" s="6" t="s">
        <v>7</v>
      </c>
      <c r="D77" s="5">
        <f>SUM(E77:O77)</f>
        <v>34252.119999999995</v>
      </c>
      <c r="E77" s="5">
        <v>1711.1</v>
      </c>
      <c r="F77" s="5">
        <v>2215.1999999999998</v>
      </c>
      <c r="G77" s="5">
        <v>2113.6</v>
      </c>
      <c r="H77" s="5">
        <v>2092.8000000000002</v>
      </c>
      <c r="I77" s="5">
        <v>2590.8000000000002</v>
      </c>
      <c r="J77" s="5">
        <v>2942.3</v>
      </c>
      <c r="K77" s="5">
        <v>3336.24</v>
      </c>
      <c r="L77" s="21">
        <v>3048.3</v>
      </c>
      <c r="M77" s="24">
        <v>4239.9799999999996</v>
      </c>
      <c r="N77" s="5">
        <v>4893.8</v>
      </c>
      <c r="O77" s="5">
        <v>5068</v>
      </c>
    </row>
    <row r="78" spans="1:15" ht="20.100000000000001" customHeight="1" x14ac:dyDescent="0.25">
      <c r="A78" s="31"/>
      <c r="B78" s="31"/>
      <c r="C78" s="6" t="s">
        <v>53</v>
      </c>
      <c r="D78" s="5">
        <f t="shared" si="2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21">
        <v>0</v>
      </c>
      <c r="M78" s="5">
        <v>0</v>
      </c>
      <c r="N78" s="5">
        <v>0</v>
      </c>
      <c r="O78" s="5">
        <v>0</v>
      </c>
    </row>
    <row r="79" spans="1:15" x14ac:dyDescent="0.25">
      <c r="A79" s="32" t="s">
        <v>21</v>
      </c>
      <c r="B79" s="32" t="s">
        <v>22</v>
      </c>
      <c r="C79" s="4" t="s">
        <v>4</v>
      </c>
      <c r="D79" s="11">
        <f t="shared" si="2"/>
        <v>31135.360000000001</v>
      </c>
      <c r="E79" s="11">
        <f>E80+E81+E82+E84</f>
        <v>3233.9</v>
      </c>
      <c r="F79" s="11">
        <f>F80+F81+F82+F84</f>
        <v>3239.1</v>
      </c>
      <c r="G79" s="11">
        <f t="shared" ref="G79:O79" si="40">G80+G81+G82+G84</f>
        <v>3274.07</v>
      </c>
      <c r="H79" s="11">
        <f t="shared" si="40"/>
        <v>2324</v>
      </c>
      <c r="I79" s="11">
        <f t="shared" si="40"/>
        <v>3114.7</v>
      </c>
      <c r="J79" s="11">
        <f t="shared" si="40"/>
        <v>2784.1</v>
      </c>
      <c r="K79" s="11">
        <f t="shared" si="40"/>
        <v>3446.49</v>
      </c>
      <c r="L79" s="20">
        <f t="shared" si="40"/>
        <v>3388.9</v>
      </c>
      <c r="M79" s="11">
        <f t="shared" si="40"/>
        <v>3694.7</v>
      </c>
      <c r="N79" s="11">
        <f t="shared" si="40"/>
        <v>1326.3</v>
      </c>
      <c r="O79" s="11">
        <f t="shared" si="40"/>
        <v>1309.0999999999999</v>
      </c>
    </row>
    <row r="80" spans="1:15" x14ac:dyDescent="0.25">
      <c r="A80" s="33"/>
      <c r="B80" s="33"/>
      <c r="C80" s="6" t="s">
        <v>5</v>
      </c>
      <c r="D80" s="5">
        <f t="shared" si="2"/>
        <v>0</v>
      </c>
      <c r="E80" s="5">
        <f>E86</f>
        <v>0</v>
      </c>
      <c r="F80" s="5">
        <f t="shared" ref="F80:O80" si="41">F86</f>
        <v>0</v>
      </c>
      <c r="G80" s="5">
        <f t="shared" si="41"/>
        <v>0</v>
      </c>
      <c r="H80" s="5">
        <f t="shared" si="41"/>
        <v>0</v>
      </c>
      <c r="I80" s="5">
        <f t="shared" si="41"/>
        <v>0</v>
      </c>
      <c r="J80" s="5">
        <f t="shared" si="41"/>
        <v>0</v>
      </c>
      <c r="K80" s="5">
        <f t="shared" si="41"/>
        <v>0</v>
      </c>
      <c r="L80" s="21">
        <f t="shared" si="41"/>
        <v>0</v>
      </c>
      <c r="M80" s="5">
        <f t="shared" si="41"/>
        <v>0</v>
      </c>
      <c r="N80" s="5">
        <f t="shared" si="41"/>
        <v>0</v>
      </c>
      <c r="O80" s="5">
        <f t="shared" si="41"/>
        <v>0</v>
      </c>
    </row>
    <row r="81" spans="1:15" x14ac:dyDescent="0.25">
      <c r="A81" s="33"/>
      <c r="B81" s="33"/>
      <c r="C81" s="6" t="s">
        <v>6</v>
      </c>
      <c r="D81" s="5">
        <f t="shared" si="2"/>
        <v>0</v>
      </c>
      <c r="E81" s="5">
        <f t="shared" ref="E81:O84" si="42">E87</f>
        <v>0</v>
      </c>
      <c r="F81" s="5">
        <f t="shared" si="42"/>
        <v>0</v>
      </c>
      <c r="G81" s="5">
        <f t="shared" si="42"/>
        <v>0</v>
      </c>
      <c r="H81" s="5">
        <f t="shared" si="42"/>
        <v>0</v>
      </c>
      <c r="I81" s="5">
        <f t="shared" si="42"/>
        <v>0</v>
      </c>
      <c r="J81" s="5">
        <f t="shared" si="42"/>
        <v>0</v>
      </c>
      <c r="K81" s="5">
        <f t="shared" si="42"/>
        <v>0</v>
      </c>
      <c r="L81" s="21">
        <f t="shared" si="42"/>
        <v>0</v>
      </c>
      <c r="M81" s="5">
        <f t="shared" si="42"/>
        <v>0</v>
      </c>
      <c r="N81" s="5">
        <f t="shared" si="42"/>
        <v>0</v>
      </c>
      <c r="O81" s="5">
        <f t="shared" si="42"/>
        <v>0</v>
      </c>
    </row>
    <row r="82" spans="1:15" ht="30" x14ac:dyDescent="0.25">
      <c r="A82" s="33"/>
      <c r="B82" s="33"/>
      <c r="C82" s="6" t="s">
        <v>54</v>
      </c>
      <c r="D82" s="5">
        <f t="shared" si="2"/>
        <v>31135.360000000001</v>
      </c>
      <c r="E82" s="5">
        <f t="shared" si="42"/>
        <v>3233.9</v>
      </c>
      <c r="F82" s="5">
        <f t="shared" si="42"/>
        <v>3239.1</v>
      </c>
      <c r="G82" s="5">
        <f t="shared" si="42"/>
        <v>3274.07</v>
      </c>
      <c r="H82" s="5">
        <f t="shared" si="42"/>
        <v>2324</v>
      </c>
      <c r="I82" s="5">
        <f t="shared" si="42"/>
        <v>3114.7</v>
      </c>
      <c r="J82" s="5">
        <f t="shared" si="42"/>
        <v>2784.1</v>
      </c>
      <c r="K82" s="5">
        <f t="shared" si="42"/>
        <v>3446.49</v>
      </c>
      <c r="L82" s="21">
        <f t="shared" si="42"/>
        <v>3388.9</v>
      </c>
      <c r="M82" s="5">
        <f t="shared" si="42"/>
        <v>3694.7</v>
      </c>
      <c r="N82" s="5">
        <f t="shared" si="42"/>
        <v>1326.3</v>
      </c>
      <c r="O82" s="5">
        <f t="shared" si="42"/>
        <v>1309.0999999999999</v>
      </c>
    </row>
    <row r="83" spans="1:15" ht="30" x14ac:dyDescent="0.25">
      <c r="A83" s="33"/>
      <c r="B83" s="33"/>
      <c r="C83" s="15" t="s">
        <v>55</v>
      </c>
      <c r="D83" s="5">
        <f t="shared" si="2"/>
        <v>1021.1</v>
      </c>
      <c r="E83" s="5">
        <f t="shared" si="42"/>
        <v>1021.1</v>
      </c>
      <c r="F83" s="5">
        <f t="shared" si="42"/>
        <v>0</v>
      </c>
      <c r="G83" s="5">
        <f t="shared" si="42"/>
        <v>0</v>
      </c>
      <c r="H83" s="5">
        <f t="shared" si="42"/>
        <v>0</v>
      </c>
      <c r="I83" s="5">
        <f t="shared" si="42"/>
        <v>0</v>
      </c>
      <c r="J83" s="5">
        <f t="shared" si="42"/>
        <v>0</v>
      </c>
      <c r="K83" s="5">
        <f t="shared" si="42"/>
        <v>0</v>
      </c>
      <c r="L83" s="21">
        <f t="shared" si="42"/>
        <v>0</v>
      </c>
      <c r="M83" s="5">
        <f t="shared" si="42"/>
        <v>0</v>
      </c>
      <c r="N83" s="5">
        <f t="shared" si="42"/>
        <v>0</v>
      </c>
      <c r="O83" s="5">
        <f t="shared" si="42"/>
        <v>0</v>
      </c>
    </row>
    <row r="84" spans="1:15" ht="20.100000000000001" customHeight="1" x14ac:dyDescent="0.25">
      <c r="A84" s="34"/>
      <c r="B84" s="34"/>
      <c r="C84" s="6" t="s">
        <v>53</v>
      </c>
      <c r="D84" s="5">
        <f t="shared" si="2"/>
        <v>0</v>
      </c>
      <c r="E84" s="5">
        <f>E90</f>
        <v>0</v>
      </c>
      <c r="F84" s="5">
        <f t="shared" si="42"/>
        <v>0</v>
      </c>
      <c r="G84" s="5">
        <f t="shared" si="42"/>
        <v>0</v>
      </c>
      <c r="H84" s="5">
        <f t="shared" si="42"/>
        <v>0</v>
      </c>
      <c r="I84" s="5">
        <f t="shared" si="42"/>
        <v>0</v>
      </c>
      <c r="J84" s="5">
        <f t="shared" si="42"/>
        <v>0</v>
      </c>
      <c r="K84" s="5">
        <f t="shared" si="42"/>
        <v>0</v>
      </c>
      <c r="L84" s="21">
        <f t="shared" si="42"/>
        <v>0</v>
      </c>
      <c r="M84" s="5">
        <f t="shared" si="42"/>
        <v>0</v>
      </c>
      <c r="N84" s="5">
        <f t="shared" si="42"/>
        <v>0</v>
      </c>
      <c r="O84" s="5">
        <f t="shared" si="42"/>
        <v>0</v>
      </c>
    </row>
    <row r="85" spans="1:15" x14ac:dyDescent="0.25">
      <c r="A85" s="29" t="s">
        <v>23</v>
      </c>
      <c r="B85" s="29" t="s">
        <v>24</v>
      </c>
      <c r="C85" s="4" t="s">
        <v>4</v>
      </c>
      <c r="D85" s="5">
        <f t="shared" ref="D85:D150" si="43">SUM(E85:O85)</f>
        <v>31135.360000000001</v>
      </c>
      <c r="E85" s="5">
        <f>E86+E87+E88+E90</f>
        <v>3233.9</v>
      </c>
      <c r="F85" s="5">
        <f t="shared" ref="F85:O85" si="44">F86+F87+F88+F90</f>
        <v>3239.1</v>
      </c>
      <c r="G85" s="5">
        <f t="shared" si="44"/>
        <v>3274.07</v>
      </c>
      <c r="H85" s="5">
        <f t="shared" si="44"/>
        <v>2324</v>
      </c>
      <c r="I85" s="5">
        <f t="shared" si="44"/>
        <v>3114.7</v>
      </c>
      <c r="J85" s="5">
        <f t="shared" si="44"/>
        <v>2784.1</v>
      </c>
      <c r="K85" s="5">
        <f t="shared" si="44"/>
        <v>3446.49</v>
      </c>
      <c r="L85" s="21">
        <f t="shared" si="44"/>
        <v>3388.9</v>
      </c>
      <c r="M85" s="5">
        <f t="shared" si="44"/>
        <v>3694.7</v>
      </c>
      <c r="N85" s="5">
        <f t="shared" si="44"/>
        <v>1326.3</v>
      </c>
      <c r="O85" s="5">
        <f t="shared" si="44"/>
        <v>1309.0999999999999</v>
      </c>
    </row>
    <row r="86" spans="1:15" x14ac:dyDescent="0.25">
      <c r="A86" s="30"/>
      <c r="B86" s="30"/>
      <c r="C86" s="6" t="s">
        <v>5</v>
      </c>
      <c r="D86" s="5">
        <f t="shared" si="43"/>
        <v>0</v>
      </c>
      <c r="E86" s="5">
        <f>E92</f>
        <v>0</v>
      </c>
      <c r="F86" s="5">
        <f t="shared" ref="F86:O86" si="45">F92</f>
        <v>0</v>
      </c>
      <c r="G86" s="5">
        <f t="shared" si="45"/>
        <v>0</v>
      </c>
      <c r="H86" s="5">
        <f t="shared" si="45"/>
        <v>0</v>
      </c>
      <c r="I86" s="5">
        <f t="shared" si="45"/>
        <v>0</v>
      </c>
      <c r="J86" s="5">
        <f t="shared" si="45"/>
        <v>0</v>
      </c>
      <c r="K86" s="5">
        <f t="shared" si="45"/>
        <v>0</v>
      </c>
      <c r="L86" s="21">
        <f>L92</f>
        <v>0</v>
      </c>
      <c r="M86" s="5">
        <f t="shared" si="45"/>
        <v>0</v>
      </c>
      <c r="N86" s="5">
        <f t="shared" si="45"/>
        <v>0</v>
      </c>
      <c r="O86" s="5">
        <f t="shared" si="45"/>
        <v>0</v>
      </c>
    </row>
    <row r="87" spans="1:15" x14ac:dyDescent="0.25">
      <c r="A87" s="30"/>
      <c r="B87" s="30"/>
      <c r="C87" s="6" t="s">
        <v>6</v>
      </c>
      <c r="D87" s="5">
        <f t="shared" si="43"/>
        <v>0</v>
      </c>
      <c r="E87" s="5">
        <f t="shared" ref="E87:O90" si="46">E93</f>
        <v>0</v>
      </c>
      <c r="F87" s="5">
        <f t="shared" si="46"/>
        <v>0</v>
      </c>
      <c r="G87" s="5">
        <f t="shared" si="46"/>
        <v>0</v>
      </c>
      <c r="H87" s="5">
        <f t="shared" si="46"/>
        <v>0</v>
      </c>
      <c r="I87" s="5">
        <f t="shared" si="46"/>
        <v>0</v>
      </c>
      <c r="J87" s="5">
        <f t="shared" si="46"/>
        <v>0</v>
      </c>
      <c r="K87" s="5">
        <f t="shared" si="46"/>
        <v>0</v>
      </c>
      <c r="L87" s="21">
        <f t="shared" si="46"/>
        <v>0</v>
      </c>
      <c r="M87" s="5">
        <f t="shared" si="46"/>
        <v>0</v>
      </c>
      <c r="N87" s="5">
        <f t="shared" si="46"/>
        <v>0</v>
      </c>
      <c r="O87" s="5">
        <f t="shared" si="46"/>
        <v>0</v>
      </c>
    </row>
    <row r="88" spans="1:15" ht="30" x14ac:dyDescent="0.25">
      <c r="A88" s="30"/>
      <c r="B88" s="30"/>
      <c r="C88" s="6" t="s">
        <v>54</v>
      </c>
      <c r="D88" s="5">
        <f t="shared" si="43"/>
        <v>31135.360000000001</v>
      </c>
      <c r="E88" s="5">
        <f t="shared" si="46"/>
        <v>3233.9</v>
      </c>
      <c r="F88" s="5">
        <f t="shared" si="46"/>
        <v>3239.1</v>
      </c>
      <c r="G88" s="5">
        <f t="shared" si="46"/>
        <v>3274.07</v>
      </c>
      <c r="H88" s="5">
        <f t="shared" si="46"/>
        <v>2324</v>
      </c>
      <c r="I88" s="5">
        <f t="shared" si="46"/>
        <v>3114.7</v>
      </c>
      <c r="J88" s="5">
        <f>J94</f>
        <v>2784.1</v>
      </c>
      <c r="K88" s="5">
        <f t="shared" si="46"/>
        <v>3446.49</v>
      </c>
      <c r="L88" s="21">
        <f t="shared" si="46"/>
        <v>3388.9</v>
      </c>
      <c r="M88" s="5">
        <f t="shared" si="46"/>
        <v>3694.7</v>
      </c>
      <c r="N88" s="5">
        <f t="shared" si="46"/>
        <v>1326.3</v>
      </c>
      <c r="O88" s="5">
        <f t="shared" si="46"/>
        <v>1309.0999999999999</v>
      </c>
    </row>
    <row r="89" spans="1:15" ht="30" x14ac:dyDescent="0.25">
      <c r="A89" s="30"/>
      <c r="B89" s="30"/>
      <c r="C89" s="15" t="s">
        <v>55</v>
      </c>
      <c r="D89" s="5">
        <f t="shared" si="43"/>
        <v>1021.1</v>
      </c>
      <c r="E89" s="5">
        <f t="shared" si="46"/>
        <v>1021.1</v>
      </c>
      <c r="F89" s="5">
        <f t="shared" si="46"/>
        <v>0</v>
      </c>
      <c r="G89" s="5">
        <f t="shared" si="46"/>
        <v>0</v>
      </c>
      <c r="H89" s="5">
        <f t="shared" si="46"/>
        <v>0</v>
      </c>
      <c r="I89" s="5">
        <f t="shared" si="46"/>
        <v>0</v>
      </c>
      <c r="J89" s="5">
        <f t="shared" si="46"/>
        <v>0</v>
      </c>
      <c r="K89" s="5">
        <f t="shared" si="46"/>
        <v>0</v>
      </c>
      <c r="L89" s="21">
        <f>L95</f>
        <v>0</v>
      </c>
      <c r="M89" s="5">
        <f t="shared" si="46"/>
        <v>0</v>
      </c>
      <c r="N89" s="5">
        <f t="shared" si="46"/>
        <v>0</v>
      </c>
      <c r="O89" s="5">
        <f t="shared" si="46"/>
        <v>0</v>
      </c>
    </row>
    <row r="90" spans="1:15" ht="20.100000000000001" customHeight="1" x14ac:dyDescent="0.25">
      <c r="A90" s="31"/>
      <c r="B90" s="31"/>
      <c r="C90" s="6" t="s">
        <v>53</v>
      </c>
      <c r="D90" s="5">
        <f t="shared" si="43"/>
        <v>0</v>
      </c>
      <c r="E90" s="5">
        <f>E96</f>
        <v>0</v>
      </c>
      <c r="F90" s="5">
        <f t="shared" si="46"/>
        <v>0</v>
      </c>
      <c r="G90" s="5">
        <f t="shared" si="46"/>
        <v>0</v>
      </c>
      <c r="H90" s="5">
        <f t="shared" si="46"/>
        <v>0</v>
      </c>
      <c r="I90" s="5">
        <f t="shared" si="46"/>
        <v>0</v>
      </c>
      <c r="J90" s="5">
        <f t="shared" si="46"/>
        <v>0</v>
      </c>
      <c r="K90" s="5">
        <f t="shared" si="46"/>
        <v>0</v>
      </c>
      <c r="L90" s="21">
        <f t="shared" si="46"/>
        <v>0</v>
      </c>
      <c r="M90" s="5">
        <f t="shared" si="46"/>
        <v>0</v>
      </c>
      <c r="N90" s="5">
        <f t="shared" si="46"/>
        <v>0</v>
      </c>
      <c r="O90" s="5">
        <f t="shared" si="46"/>
        <v>0</v>
      </c>
    </row>
    <row r="91" spans="1:15" x14ac:dyDescent="0.25">
      <c r="A91" s="29" t="s">
        <v>25</v>
      </c>
      <c r="B91" s="29" t="s">
        <v>26</v>
      </c>
      <c r="C91" s="4" t="s">
        <v>4</v>
      </c>
      <c r="D91" s="5">
        <f>SUM(E91:O91)</f>
        <v>31135.360000000001</v>
      </c>
      <c r="E91" s="5">
        <f>E92+E93+E94+E96</f>
        <v>3233.9</v>
      </c>
      <c r="F91" s="5">
        <f>F92+F93+F94+F96</f>
        <v>3239.1</v>
      </c>
      <c r="G91" s="5">
        <f t="shared" ref="G91:O91" si="47">G92+G93+G94+G96</f>
        <v>3274.07</v>
      </c>
      <c r="H91" s="5">
        <f t="shared" si="47"/>
        <v>2324</v>
      </c>
      <c r="I91" s="5">
        <f t="shared" si="47"/>
        <v>3114.7</v>
      </c>
      <c r="J91" s="5">
        <f t="shared" si="47"/>
        <v>2784.1</v>
      </c>
      <c r="K91" s="5">
        <f t="shared" si="47"/>
        <v>3446.49</v>
      </c>
      <c r="L91" s="21">
        <f>L92+L93+L94+L96</f>
        <v>3388.9</v>
      </c>
      <c r="M91" s="5">
        <f t="shared" si="47"/>
        <v>3694.7</v>
      </c>
      <c r="N91" s="5">
        <f t="shared" si="47"/>
        <v>1326.3</v>
      </c>
      <c r="O91" s="5">
        <f t="shared" si="47"/>
        <v>1309.0999999999999</v>
      </c>
    </row>
    <row r="92" spans="1:15" x14ac:dyDescent="0.25">
      <c r="A92" s="30"/>
      <c r="B92" s="30"/>
      <c r="C92" s="6" t="s">
        <v>5</v>
      </c>
      <c r="D92" s="5">
        <f t="shared" si="43"/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21">
        <v>0</v>
      </c>
      <c r="M92" s="5">
        <v>0</v>
      </c>
      <c r="N92" s="5">
        <v>0</v>
      </c>
      <c r="O92" s="5">
        <v>0</v>
      </c>
    </row>
    <row r="93" spans="1:15" x14ac:dyDescent="0.25">
      <c r="A93" s="30"/>
      <c r="B93" s="30"/>
      <c r="C93" s="6" t="s">
        <v>6</v>
      </c>
      <c r="D93" s="5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21">
        <v>0</v>
      </c>
      <c r="M93" s="5">
        <v>0</v>
      </c>
      <c r="N93" s="5">
        <v>0</v>
      </c>
      <c r="O93" s="5">
        <v>0</v>
      </c>
    </row>
    <row r="94" spans="1:15" ht="30" x14ac:dyDescent="0.25">
      <c r="A94" s="30"/>
      <c r="B94" s="30"/>
      <c r="C94" s="6" t="s">
        <v>54</v>
      </c>
      <c r="D94" s="5">
        <f t="shared" si="43"/>
        <v>31135.360000000001</v>
      </c>
      <c r="E94" s="5">
        <v>3233.9</v>
      </c>
      <c r="F94" s="5">
        <v>3239.1</v>
      </c>
      <c r="G94" s="5">
        <v>3274.07</v>
      </c>
      <c r="H94" s="5">
        <v>2324</v>
      </c>
      <c r="I94" s="5">
        <v>3114.7</v>
      </c>
      <c r="J94" s="5">
        <v>2784.1</v>
      </c>
      <c r="K94" s="5">
        <v>3446.49</v>
      </c>
      <c r="L94" s="21">
        <v>3388.9</v>
      </c>
      <c r="M94" s="5">
        <v>3694.7</v>
      </c>
      <c r="N94" s="5">
        <v>1326.3</v>
      </c>
      <c r="O94" s="5">
        <v>1309.0999999999999</v>
      </c>
    </row>
    <row r="95" spans="1:15" ht="30" x14ac:dyDescent="0.25">
      <c r="A95" s="30"/>
      <c r="B95" s="30"/>
      <c r="C95" s="15" t="s">
        <v>55</v>
      </c>
      <c r="D95" s="5">
        <f>SUM(E95:O95)</f>
        <v>1021.1</v>
      </c>
      <c r="E95" s="5">
        <v>1021.1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21">
        <v>0</v>
      </c>
      <c r="M95" s="5">
        <v>0</v>
      </c>
      <c r="N95" s="5">
        <v>0</v>
      </c>
      <c r="O95" s="5">
        <v>0</v>
      </c>
    </row>
    <row r="96" spans="1:15" ht="20.100000000000001" customHeight="1" x14ac:dyDescent="0.25">
      <c r="A96" s="31"/>
      <c r="B96" s="31"/>
      <c r="C96" s="6" t="s">
        <v>53</v>
      </c>
      <c r="D96" s="5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21">
        <v>0</v>
      </c>
      <c r="M96" s="5">
        <v>0</v>
      </c>
      <c r="N96" s="5">
        <v>0</v>
      </c>
      <c r="O96" s="5">
        <v>0</v>
      </c>
    </row>
    <row r="97" spans="1:17" x14ac:dyDescent="0.25">
      <c r="A97" s="32" t="s">
        <v>27</v>
      </c>
      <c r="B97" s="32" t="s">
        <v>28</v>
      </c>
      <c r="C97" s="4" t="s">
        <v>4</v>
      </c>
      <c r="D97" s="11">
        <f>SUM(E97:O97)</f>
        <v>5430201.0999999996</v>
      </c>
      <c r="E97" s="11">
        <f t="shared" ref="E97:J97" si="48">SUM(E98:E103)</f>
        <v>268961.59999999998</v>
      </c>
      <c r="F97" s="11">
        <f t="shared" si="48"/>
        <v>17341.599999999999</v>
      </c>
      <c r="G97" s="11">
        <f t="shared" si="48"/>
        <v>27459.800000000003</v>
      </c>
      <c r="H97" s="11">
        <f t="shared" si="48"/>
        <v>472634.1</v>
      </c>
      <c r="I97" s="11">
        <f t="shared" si="48"/>
        <v>314115.39999999997</v>
      </c>
      <c r="J97" s="11">
        <f t="shared" si="48"/>
        <v>488685.9</v>
      </c>
      <c r="K97" s="11">
        <f>SUM(K98:K103)-K102-K100</f>
        <v>938016.10000000009</v>
      </c>
      <c r="L97" s="20">
        <f>L98+L99+L101</f>
        <v>1642989.3</v>
      </c>
      <c r="M97" s="11">
        <f t="shared" ref="M97:O97" si="49">M98+M99+M101</f>
        <v>989350.29999999993</v>
      </c>
      <c r="N97" s="11">
        <f t="shared" si="49"/>
        <v>236908.6</v>
      </c>
      <c r="O97" s="11">
        <f t="shared" si="49"/>
        <v>33738.399999999994</v>
      </c>
    </row>
    <row r="98" spans="1:17" x14ac:dyDescent="0.25">
      <c r="A98" s="33"/>
      <c r="B98" s="33"/>
      <c r="C98" s="6" t="s">
        <v>5</v>
      </c>
      <c r="D98" s="5">
        <f>SUM(E98:O98)</f>
        <v>2544104.5</v>
      </c>
      <c r="E98" s="5">
        <f>E105</f>
        <v>0</v>
      </c>
      <c r="F98" s="5">
        <f t="shared" ref="F98:O98" si="50">F105</f>
        <v>0</v>
      </c>
      <c r="G98" s="5">
        <f t="shared" si="50"/>
        <v>0</v>
      </c>
      <c r="H98" s="5">
        <f t="shared" si="50"/>
        <v>455940</v>
      </c>
      <c r="I98" s="5">
        <f t="shared" si="50"/>
        <v>250202.2</v>
      </c>
      <c r="J98" s="5">
        <f t="shared" si="50"/>
        <v>173003.5</v>
      </c>
      <c r="K98" s="5">
        <f t="shared" si="50"/>
        <v>0</v>
      </c>
      <c r="L98" s="21">
        <f>L105</f>
        <v>957770.4</v>
      </c>
      <c r="M98" s="5">
        <f>M105</f>
        <v>561107.4</v>
      </c>
      <c r="N98" s="5">
        <f t="shared" si="50"/>
        <v>146081</v>
      </c>
      <c r="O98" s="5">
        <f t="shared" si="50"/>
        <v>0</v>
      </c>
    </row>
    <row r="99" spans="1:17" ht="30" x14ac:dyDescent="0.25">
      <c r="A99" s="33"/>
      <c r="B99" s="33"/>
      <c r="C99" s="6" t="s">
        <v>85</v>
      </c>
      <c r="D99" s="5">
        <f>SUM(E99:O99)</f>
        <v>2399630</v>
      </c>
      <c r="E99" s="5">
        <f>E106</f>
        <v>255000</v>
      </c>
      <c r="F99" s="5">
        <f t="shared" ref="F99:J99" si="51">F106</f>
        <v>2066.6999999999998</v>
      </c>
      <c r="G99" s="5">
        <f t="shared" si="51"/>
        <v>1096.5</v>
      </c>
      <c r="H99" s="5">
        <f t="shared" si="51"/>
        <v>3396.5</v>
      </c>
      <c r="I99" s="5">
        <f t="shared" si="51"/>
        <v>32286.6</v>
      </c>
      <c r="J99" s="5">
        <f t="shared" si="51"/>
        <v>293608.60000000003</v>
      </c>
      <c r="K99" s="5">
        <f>K106</f>
        <v>870758.8</v>
      </c>
      <c r="L99" s="21">
        <f>L106</f>
        <v>568162.19999999995</v>
      </c>
      <c r="M99" s="5">
        <f t="shared" ref="M99:O99" si="52">M106</f>
        <v>323063.8</v>
      </c>
      <c r="N99" s="21">
        <f t="shared" si="52"/>
        <v>35784</v>
      </c>
      <c r="O99" s="21">
        <f t="shared" si="52"/>
        <v>14406.3</v>
      </c>
    </row>
    <row r="100" spans="1:17" ht="36.75" customHeight="1" x14ac:dyDescent="0.25">
      <c r="A100" s="33"/>
      <c r="B100" s="33"/>
      <c r="C100" s="15" t="s">
        <v>84</v>
      </c>
      <c r="D100" s="5">
        <f>K100</f>
        <v>43141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43141</v>
      </c>
      <c r="L100" s="21">
        <f>L107</f>
        <v>196726.5</v>
      </c>
      <c r="M100" s="5">
        <v>0</v>
      </c>
      <c r="N100" s="5">
        <v>0</v>
      </c>
      <c r="O100" s="5">
        <v>0</v>
      </c>
    </row>
    <row r="101" spans="1:17" ht="30" x14ac:dyDescent="0.25">
      <c r="A101" s="33"/>
      <c r="B101" s="33"/>
      <c r="C101" s="6" t="s">
        <v>81</v>
      </c>
      <c r="D101" s="5">
        <f>SUM(E101:O101)</f>
        <v>486466.6</v>
      </c>
      <c r="E101" s="5">
        <f>E108</f>
        <v>13961.6</v>
      </c>
      <c r="F101" s="5">
        <f t="shared" ref="F101:K101" si="53">F108</f>
        <v>15274.9</v>
      </c>
      <c r="G101" s="5">
        <f t="shared" si="53"/>
        <v>26363.300000000003</v>
      </c>
      <c r="H101" s="5">
        <f t="shared" si="53"/>
        <v>13297.6</v>
      </c>
      <c r="I101" s="5">
        <f t="shared" si="53"/>
        <v>31626.6</v>
      </c>
      <c r="J101" s="5">
        <f t="shared" si="53"/>
        <v>22073.8</v>
      </c>
      <c r="K101" s="5">
        <f t="shared" si="53"/>
        <v>67257.3</v>
      </c>
      <c r="L101" s="21">
        <f>L108</f>
        <v>117056.7</v>
      </c>
      <c r="M101" s="5">
        <f>M108</f>
        <v>105179.1</v>
      </c>
      <c r="N101" s="5">
        <f t="shared" ref="N101:O101" si="54">N108</f>
        <v>55043.6</v>
      </c>
      <c r="O101" s="5">
        <f t="shared" si="54"/>
        <v>19332.099999999999</v>
      </c>
    </row>
    <row r="102" spans="1:17" ht="30" x14ac:dyDescent="0.25">
      <c r="A102" s="33"/>
      <c r="B102" s="33"/>
      <c r="C102" s="15" t="s">
        <v>72</v>
      </c>
      <c r="D102" s="5">
        <f>D109</f>
        <v>16803.099999999999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f>K156</f>
        <v>4246.1000000000004</v>
      </c>
      <c r="L102" s="21">
        <f>L109</f>
        <v>12557</v>
      </c>
      <c r="M102" s="5">
        <v>0</v>
      </c>
      <c r="N102" s="5">
        <v>0</v>
      </c>
      <c r="O102" s="5">
        <v>0</v>
      </c>
    </row>
    <row r="103" spans="1:17" ht="20.100000000000001" customHeight="1" x14ac:dyDescent="0.25">
      <c r="A103" s="34"/>
      <c r="B103" s="34"/>
      <c r="C103" s="6" t="s">
        <v>53</v>
      </c>
      <c r="D103" s="5">
        <f>SUM(E103:O103)</f>
        <v>0</v>
      </c>
      <c r="E103" s="5">
        <f t="shared" ref="E103:O103" si="55">E110</f>
        <v>0</v>
      </c>
      <c r="F103" s="5">
        <f t="shared" si="55"/>
        <v>0</v>
      </c>
      <c r="G103" s="5">
        <f t="shared" si="55"/>
        <v>0</v>
      </c>
      <c r="H103" s="5">
        <f t="shared" si="55"/>
        <v>0</v>
      </c>
      <c r="I103" s="5">
        <f t="shared" si="55"/>
        <v>0</v>
      </c>
      <c r="J103" s="5">
        <f t="shared" si="55"/>
        <v>0</v>
      </c>
      <c r="K103" s="5">
        <f t="shared" si="55"/>
        <v>0</v>
      </c>
      <c r="L103" s="21">
        <f t="shared" si="55"/>
        <v>0</v>
      </c>
      <c r="M103" s="5">
        <f t="shared" si="55"/>
        <v>0</v>
      </c>
      <c r="N103" s="5">
        <f t="shared" si="55"/>
        <v>0</v>
      </c>
      <c r="O103" s="5">
        <f t="shared" si="55"/>
        <v>0</v>
      </c>
      <c r="Q103" s="2"/>
    </row>
    <row r="104" spans="1:17" x14ac:dyDescent="0.25">
      <c r="A104" s="29" t="s">
        <v>29</v>
      </c>
      <c r="B104" s="29" t="s">
        <v>30</v>
      </c>
      <c r="C104" s="4" t="s">
        <v>4</v>
      </c>
      <c r="D104" s="5">
        <f>SUM(E104:O104)</f>
        <v>5430201.0999999996</v>
      </c>
      <c r="E104" s="5">
        <f t="shared" ref="E104:J104" si="56">SUM(E105:E110)</f>
        <v>268961.59999999998</v>
      </c>
      <c r="F104" s="5">
        <f t="shared" si="56"/>
        <v>17341.599999999999</v>
      </c>
      <c r="G104" s="5">
        <f t="shared" si="56"/>
        <v>27459.800000000003</v>
      </c>
      <c r="H104" s="5">
        <f t="shared" si="56"/>
        <v>472634.1</v>
      </c>
      <c r="I104" s="5">
        <f t="shared" si="56"/>
        <v>314115.39999999997</v>
      </c>
      <c r="J104" s="5">
        <f t="shared" si="56"/>
        <v>488685.9</v>
      </c>
      <c r="K104" s="5">
        <f>SUM(K105:K110)-K109-K107</f>
        <v>938016.10000000009</v>
      </c>
      <c r="L104" s="21">
        <f>L105+L106+L108</f>
        <v>1642989.3</v>
      </c>
      <c r="M104" s="5">
        <f t="shared" ref="M104:O104" si="57">M105+M106+M108</f>
        <v>989350.29999999993</v>
      </c>
      <c r="N104" s="5">
        <f t="shared" si="57"/>
        <v>236908.6</v>
      </c>
      <c r="O104" s="5">
        <f t="shared" si="57"/>
        <v>33738.399999999994</v>
      </c>
    </row>
    <row r="105" spans="1:17" x14ac:dyDescent="0.25">
      <c r="A105" s="30"/>
      <c r="B105" s="30"/>
      <c r="C105" s="6" t="s">
        <v>5</v>
      </c>
      <c r="D105" s="5">
        <f>D98</f>
        <v>2544104.5</v>
      </c>
      <c r="E105" s="5">
        <f t="shared" ref="E105:K106" si="58">E112+E117+E122+E127+E132+E137+E142+E147+E152+E159+E164+E169+E174</f>
        <v>0</v>
      </c>
      <c r="F105" s="5">
        <f t="shared" si="58"/>
        <v>0</v>
      </c>
      <c r="G105" s="5">
        <f t="shared" si="58"/>
        <v>0</v>
      </c>
      <c r="H105" s="5">
        <f t="shared" si="58"/>
        <v>455940</v>
      </c>
      <c r="I105" s="5">
        <f t="shared" si="58"/>
        <v>250202.2</v>
      </c>
      <c r="J105" s="5">
        <f t="shared" si="58"/>
        <v>173003.5</v>
      </c>
      <c r="K105" s="5">
        <f t="shared" si="58"/>
        <v>0</v>
      </c>
      <c r="L105" s="21">
        <f>L112+L117+L122+L127+L132+L137+L142+L147+L152+L159+L164+L169+L174+L179+L184+L189+L194+L199</f>
        <v>957770.4</v>
      </c>
      <c r="M105" s="5">
        <f>M112+M117+M122+M127+M132+M137+M142+M147+M152+M159+M164+M169+M174+M179+M184+M189+M194+M199+M204</f>
        <v>561107.4</v>
      </c>
      <c r="N105" s="21">
        <f t="shared" ref="N105:O105" si="59">N112+N117+N122+N127+N132+N137+N142+N147+N152+N159+N164+N169+N174+N179+N184+N189+N194+N199+N204</f>
        <v>146081</v>
      </c>
      <c r="O105" s="21">
        <f t="shared" si="59"/>
        <v>0</v>
      </c>
    </row>
    <row r="106" spans="1:17" ht="30" x14ac:dyDescent="0.25">
      <c r="A106" s="30"/>
      <c r="B106" s="30"/>
      <c r="C106" s="6" t="s">
        <v>85</v>
      </c>
      <c r="D106" s="5">
        <f>D99</f>
        <v>2399630</v>
      </c>
      <c r="E106" s="5">
        <f t="shared" si="58"/>
        <v>255000</v>
      </c>
      <c r="F106" s="5">
        <f t="shared" si="58"/>
        <v>2066.6999999999998</v>
      </c>
      <c r="G106" s="5">
        <f t="shared" si="58"/>
        <v>1096.5</v>
      </c>
      <c r="H106" s="5">
        <f t="shared" si="58"/>
        <v>3396.5</v>
      </c>
      <c r="I106" s="5">
        <f t="shared" si="58"/>
        <v>32286.6</v>
      </c>
      <c r="J106" s="5">
        <f t="shared" si="58"/>
        <v>293608.60000000003</v>
      </c>
      <c r="K106" s="5">
        <f t="shared" si="58"/>
        <v>870758.8</v>
      </c>
      <c r="L106" s="21">
        <f>L113+L118+L123+L128+L133+L138+L143+L148+L153+L160+L165+L170+L175+L180+L185+L190+L195+L200</f>
        <v>568162.19999999995</v>
      </c>
      <c r="M106" s="5">
        <f>M113+M118+M123+M128+M133+M138+M143+M148+M153+M160+M165+M170+M175+M180+M185+M190+M195+M200+M205</f>
        <v>323063.8</v>
      </c>
      <c r="N106" s="21">
        <f t="shared" ref="N106:O106" si="60">N113+N118+N123+N128+N133+N138+N143+N148+N153+N160+N165+N170+N175+N180+N185+N190+N195+N200+N205</f>
        <v>35784</v>
      </c>
      <c r="O106" s="21">
        <f t="shared" si="60"/>
        <v>14406.3</v>
      </c>
    </row>
    <row r="107" spans="1:17" ht="36.75" customHeight="1" x14ac:dyDescent="0.25">
      <c r="A107" s="30"/>
      <c r="B107" s="30"/>
      <c r="C107" s="15" t="s">
        <v>84</v>
      </c>
      <c r="D107" s="5">
        <f>K107</f>
        <v>43141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43141</v>
      </c>
      <c r="L107" s="21">
        <f>L154</f>
        <v>196726.5</v>
      </c>
      <c r="M107" s="5">
        <v>0</v>
      </c>
      <c r="N107" s="5">
        <v>0</v>
      </c>
      <c r="O107" s="5">
        <v>0</v>
      </c>
    </row>
    <row r="108" spans="1:17" ht="30" x14ac:dyDescent="0.25">
      <c r="A108" s="30"/>
      <c r="B108" s="30"/>
      <c r="C108" s="6" t="s">
        <v>81</v>
      </c>
      <c r="D108" s="5">
        <f>D101</f>
        <v>486466.6</v>
      </c>
      <c r="E108" s="5">
        <f t="shared" ref="E108:J108" si="61">E114+E119+E124+E129+E134+E139+E144+E149+E155+E161+E166+E171+E176</f>
        <v>13961.6</v>
      </c>
      <c r="F108" s="5">
        <f t="shared" si="61"/>
        <v>15274.9</v>
      </c>
      <c r="G108" s="5">
        <f t="shared" si="61"/>
        <v>26363.300000000003</v>
      </c>
      <c r="H108" s="5">
        <f t="shared" si="61"/>
        <v>13297.6</v>
      </c>
      <c r="I108" s="5">
        <f t="shared" si="61"/>
        <v>31626.6</v>
      </c>
      <c r="J108" s="5">
        <f t="shared" si="61"/>
        <v>22073.8</v>
      </c>
      <c r="K108" s="5">
        <f>K114+K119+K124+K129+K134+K139+K144+K149+K155+K161+K166+K171+K176+K181+K186+K191+K196+K201</f>
        <v>67257.3</v>
      </c>
      <c r="L108" s="21">
        <f>L114+L119+L124+L129+L134+L139+L144+L149+L155+L161+L166+L171+L176+L181+L186+L191+L196+L201</f>
        <v>117056.7</v>
      </c>
      <c r="M108" s="5">
        <f>M114+M119+M124+M129+M134+M139+M144+M149+M155+M161+M166+M171+M176+M181+M186+M191+M196+M201+M206</f>
        <v>105179.1</v>
      </c>
      <c r="N108" s="21">
        <f t="shared" ref="N108:O108" si="62">N114+N119+N124+N129+N134+N139+N144+N149+N155+N161+N166+N171+N176+N181+N186+N191+N196+N201+N206</f>
        <v>55043.6</v>
      </c>
      <c r="O108" s="21">
        <f t="shared" si="62"/>
        <v>19332.099999999999</v>
      </c>
    </row>
    <row r="109" spans="1:17" ht="30" x14ac:dyDescent="0.25">
      <c r="A109" s="30"/>
      <c r="B109" s="30"/>
      <c r="C109" s="15" t="s">
        <v>72</v>
      </c>
      <c r="D109" s="5">
        <f>D156</f>
        <v>16803.099999999999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f>K156</f>
        <v>4246.1000000000004</v>
      </c>
      <c r="L109" s="21">
        <f>L156</f>
        <v>12557</v>
      </c>
      <c r="M109" s="5">
        <f t="shared" ref="M109:O109" si="63">M156</f>
        <v>7432.3</v>
      </c>
      <c r="N109" s="5">
        <f t="shared" si="63"/>
        <v>0</v>
      </c>
      <c r="O109" s="5">
        <f t="shared" si="63"/>
        <v>0</v>
      </c>
    </row>
    <row r="110" spans="1:17" ht="20.100000000000001" customHeight="1" x14ac:dyDescent="0.25">
      <c r="A110" s="31"/>
      <c r="B110" s="31"/>
      <c r="C110" s="6" t="s">
        <v>53</v>
      </c>
      <c r="D110" s="5">
        <f t="shared" si="43"/>
        <v>0</v>
      </c>
      <c r="E110" s="5">
        <f t="shared" ref="E110:O110" si="64">E115+E120+E125+E130+E135+E140+E145+E150+E157</f>
        <v>0</v>
      </c>
      <c r="F110" s="5">
        <f t="shared" si="64"/>
        <v>0</v>
      </c>
      <c r="G110" s="5">
        <f t="shared" si="64"/>
        <v>0</v>
      </c>
      <c r="H110" s="5">
        <f t="shared" si="64"/>
        <v>0</v>
      </c>
      <c r="I110" s="5">
        <f t="shared" si="64"/>
        <v>0</v>
      </c>
      <c r="J110" s="5">
        <f t="shared" si="64"/>
        <v>0</v>
      </c>
      <c r="K110" s="5">
        <f t="shared" si="64"/>
        <v>0</v>
      </c>
      <c r="L110" s="21">
        <f t="shared" si="64"/>
        <v>0</v>
      </c>
      <c r="M110" s="5">
        <f t="shared" si="64"/>
        <v>0</v>
      </c>
      <c r="N110" s="5">
        <f t="shared" si="64"/>
        <v>0</v>
      </c>
      <c r="O110" s="5">
        <f t="shared" si="64"/>
        <v>0</v>
      </c>
    </row>
    <row r="111" spans="1:17" ht="20.100000000000001" customHeight="1" x14ac:dyDescent="0.25">
      <c r="A111" s="29" t="s">
        <v>31</v>
      </c>
      <c r="B111" s="29" t="s">
        <v>32</v>
      </c>
      <c r="C111" s="4" t="s">
        <v>4</v>
      </c>
      <c r="D111" s="5">
        <f t="shared" si="43"/>
        <v>277768.90000000002</v>
      </c>
      <c r="E111" s="5">
        <f>SUM(E112:E115)</f>
        <v>255323.6</v>
      </c>
      <c r="F111" s="5">
        <f>SUM(F112:F115)</f>
        <v>100</v>
      </c>
      <c r="G111" s="5">
        <f t="shared" ref="G111:O111" si="65">SUM(G112:G115)</f>
        <v>723.7</v>
      </c>
      <c r="H111" s="5">
        <f t="shared" si="65"/>
        <v>8021.6</v>
      </c>
      <c r="I111" s="5">
        <f t="shared" si="65"/>
        <v>13600</v>
      </c>
      <c r="J111" s="5">
        <f t="shared" si="65"/>
        <v>0</v>
      </c>
      <c r="K111" s="5">
        <f t="shared" si="65"/>
        <v>0</v>
      </c>
      <c r="L111" s="21">
        <f t="shared" si="65"/>
        <v>0</v>
      </c>
      <c r="M111" s="5">
        <f t="shared" si="65"/>
        <v>0</v>
      </c>
      <c r="N111" s="5">
        <f t="shared" si="65"/>
        <v>0</v>
      </c>
      <c r="O111" s="5">
        <f t="shared" si="65"/>
        <v>0</v>
      </c>
    </row>
    <row r="112" spans="1:17" ht="20.100000000000001" customHeight="1" x14ac:dyDescent="0.25">
      <c r="A112" s="30"/>
      <c r="B112" s="30"/>
      <c r="C112" s="6" t="s">
        <v>5</v>
      </c>
      <c r="D112" s="5">
        <f t="shared" si="43"/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21">
        <v>0</v>
      </c>
      <c r="M112" s="5">
        <v>0</v>
      </c>
      <c r="N112" s="5">
        <v>0</v>
      </c>
      <c r="O112" s="5">
        <v>0</v>
      </c>
    </row>
    <row r="113" spans="1:15" ht="20.100000000000001" customHeight="1" x14ac:dyDescent="0.25">
      <c r="A113" s="30"/>
      <c r="B113" s="30"/>
      <c r="C113" s="6" t="s">
        <v>6</v>
      </c>
      <c r="D113" s="5">
        <f t="shared" si="43"/>
        <v>255000</v>
      </c>
      <c r="E113" s="5">
        <v>255000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21">
        <v>0</v>
      </c>
      <c r="M113" s="5">
        <v>0</v>
      </c>
      <c r="N113" s="5">
        <v>0</v>
      </c>
      <c r="O113" s="5">
        <v>0</v>
      </c>
    </row>
    <row r="114" spans="1:15" ht="20.100000000000001" customHeight="1" x14ac:dyDescent="0.25">
      <c r="A114" s="30"/>
      <c r="B114" s="30"/>
      <c r="C114" s="6" t="s">
        <v>7</v>
      </c>
      <c r="D114" s="5">
        <f t="shared" si="43"/>
        <v>22768.9</v>
      </c>
      <c r="E114" s="5">
        <v>323.60000000000002</v>
      </c>
      <c r="F114" s="5">
        <v>100</v>
      </c>
      <c r="G114" s="5">
        <v>723.7</v>
      </c>
      <c r="H114" s="5">
        <v>8021.6</v>
      </c>
      <c r="I114" s="5">
        <v>13600</v>
      </c>
      <c r="J114" s="5">
        <v>0</v>
      </c>
      <c r="K114" s="5">
        <v>0</v>
      </c>
      <c r="L114" s="21">
        <v>0</v>
      </c>
      <c r="M114" s="5">
        <v>0</v>
      </c>
      <c r="N114" s="5">
        <v>0</v>
      </c>
      <c r="O114" s="5">
        <v>0</v>
      </c>
    </row>
    <row r="115" spans="1:15" ht="20.100000000000001" customHeight="1" x14ac:dyDescent="0.25">
      <c r="A115" s="31"/>
      <c r="B115" s="31"/>
      <c r="C115" s="6" t="s">
        <v>53</v>
      </c>
      <c r="D115" s="5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21">
        <v>0</v>
      </c>
      <c r="M115" s="5">
        <v>0</v>
      </c>
      <c r="N115" s="5">
        <v>0</v>
      </c>
      <c r="O115" s="5">
        <v>0</v>
      </c>
    </row>
    <row r="116" spans="1:15" ht="20.25" customHeight="1" x14ac:dyDescent="0.25">
      <c r="A116" s="29" t="s">
        <v>33</v>
      </c>
      <c r="B116" s="29" t="s">
        <v>34</v>
      </c>
      <c r="C116" s="4" t="s">
        <v>4</v>
      </c>
      <c r="D116" s="5">
        <f t="shared" si="43"/>
        <v>883193.2</v>
      </c>
      <c r="E116" s="5">
        <f>SUM(E117:E120)</f>
        <v>0</v>
      </c>
      <c r="F116" s="5">
        <f t="shared" ref="F116:O116" si="66">SUM(F117:F120)</f>
        <v>0</v>
      </c>
      <c r="G116" s="5">
        <f t="shared" si="66"/>
        <v>0</v>
      </c>
      <c r="H116" s="5">
        <f t="shared" si="66"/>
        <v>458240</v>
      </c>
      <c r="I116" s="5">
        <f t="shared" si="66"/>
        <v>250202.2</v>
      </c>
      <c r="J116" s="5">
        <f t="shared" si="66"/>
        <v>173003.5</v>
      </c>
      <c r="K116" s="5">
        <f t="shared" si="66"/>
        <v>1747.5</v>
      </c>
      <c r="L116" s="21">
        <f t="shared" si="66"/>
        <v>0</v>
      </c>
      <c r="M116" s="5">
        <f t="shared" si="66"/>
        <v>0</v>
      </c>
      <c r="N116" s="5">
        <f t="shared" si="66"/>
        <v>0</v>
      </c>
      <c r="O116" s="5">
        <f t="shared" si="66"/>
        <v>0</v>
      </c>
    </row>
    <row r="117" spans="1:15" ht="20.25" customHeight="1" x14ac:dyDescent="0.25">
      <c r="A117" s="30"/>
      <c r="B117" s="30"/>
      <c r="C117" s="6" t="s">
        <v>5</v>
      </c>
      <c r="D117" s="5">
        <f t="shared" si="43"/>
        <v>879145.7</v>
      </c>
      <c r="E117" s="5">
        <v>0</v>
      </c>
      <c r="F117" s="5">
        <v>0</v>
      </c>
      <c r="G117" s="5">
        <v>0</v>
      </c>
      <c r="H117" s="5">
        <v>455940</v>
      </c>
      <c r="I117" s="5">
        <v>250202.2</v>
      </c>
      <c r="J117" s="5">
        <v>173003.5</v>
      </c>
      <c r="K117" s="5">
        <v>0</v>
      </c>
      <c r="L117" s="21">
        <v>0</v>
      </c>
      <c r="M117" s="5">
        <v>0</v>
      </c>
      <c r="N117" s="5">
        <v>0</v>
      </c>
      <c r="O117" s="5">
        <v>0</v>
      </c>
    </row>
    <row r="118" spans="1:15" ht="20.25" customHeight="1" x14ac:dyDescent="0.25">
      <c r="A118" s="30"/>
      <c r="B118" s="30"/>
      <c r="C118" s="6" t="s">
        <v>6</v>
      </c>
      <c r="D118" s="5">
        <f>SUM(E118:O118)</f>
        <v>4047.5</v>
      </c>
      <c r="E118" s="5">
        <v>0</v>
      </c>
      <c r="F118" s="5">
        <v>0</v>
      </c>
      <c r="G118" s="5">
        <v>0</v>
      </c>
      <c r="H118" s="5">
        <v>2300</v>
      </c>
      <c r="I118" s="5">
        <v>0</v>
      </c>
      <c r="J118" s="5">
        <v>0</v>
      </c>
      <c r="K118" s="5">
        <v>1747.5</v>
      </c>
      <c r="L118" s="21">
        <v>0</v>
      </c>
      <c r="M118" s="5">
        <v>0</v>
      </c>
      <c r="N118" s="5">
        <v>0</v>
      </c>
      <c r="O118" s="5">
        <v>0</v>
      </c>
    </row>
    <row r="119" spans="1:15" ht="20.25" customHeight="1" x14ac:dyDescent="0.25">
      <c r="A119" s="30"/>
      <c r="B119" s="30"/>
      <c r="C119" s="6" t="s">
        <v>7</v>
      </c>
      <c r="D119" s="5">
        <f t="shared" si="43"/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21">
        <v>0</v>
      </c>
      <c r="M119" s="5">
        <v>0</v>
      </c>
      <c r="N119" s="5">
        <v>0</v>
      </c>
      <c r="O119" s="5">
        <v>0</v>
      </c>
    </row>
    <row r="120" spans="1:15" ht="22.5" customHeight="1" x14ac:dyDescent="0.25">
      <c r="A120" s="31"/>
      <c r="B120" s="31"/>
      <c r="C120" s="6" t="s">
        <v>53</v>
      </c>
      <c r="D120" s="5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21">
        <v>0</v>
      </c>
      <c r="M120" s="5">
        <v>0</v>
      </c>
      <c r="N120" s="5">
        <v>0</v>
      </c>
      <c r="O120" s="5">
        <v>0</v>
      </c>
    </row>
    <row r="121" spans="1:15" x14ac:dyDescent="0.25">
      <c r="A121" s="29" t="s">
        <v>35</v>
      </c>
      <c r="B121" s="29" t="s">
        <v>36</v>
      </c>
      <c r="C121" s="4" t="s">
        <v>4</v>
      </c>
      <c r="D121" s="5">
        <f t="shared" si="43"/>
        <v>13638</v>
      </c>
      <c r="E121" s="5">
        <f>SUM(E122:E125)</f>
        <v>13638</v>
      </c>
      <c r="F121" s="5">
        <f t="shared" ref="F121:O121" si="67">SUM(F122:F125)</f>
        <v>0</v>
      </c>
      <c r="G121" s="5">
        <f t="shared" si="67"/>
        <v>0</v>
      </c>
      <c r="H121" s="5">
        <f t="shared" si="67"/>
        <v>0</v>
      </c>
      <c r="I121" s="5">
        <f t="shared" si="67"/>
        <v>0</v>
      </c>
      <c r="J121" s="5">
        <f t="shared" si="67"/>
        <v>0</v>
      </c>
      <c r="K121" s="5">
        <f t="shared" si="67"/>
        <v>0</v>
      </c>
      <c r="L121" s="21">
        <f t="shared" si="67"/>
        <v>0</v>
      </c>
      <c r="M121" s="5">
        <f t="shared" si="67"/>
        <v>0</v>
      </c>
      <c r="N121" s="5">
        <f t="shared" si="67"/>
        <v>0</v>
      </c>
      <c r="O121" s="5">
        <f t="shared" si="67"/>
        <v>0</v>
      </c>
    </row>
    <row r="122" spans="1:15" x14ac:dyDescent="0.25">
      <c r="A122" s="30"/>
      <c r="B122" s="30"/>
      <c r="C122" s="6" t="s">
        <v>5</v>
      </c>
      <c r="D122" s="5">
        <f t="shared" si="43"/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21">
        <v>0</v>
      </c>
      <c r="M122" s="5">
        <v>0</v>
      </c>
      <c r="N122" s="5">
        <v>0</v>
      </c>
      <c r="O122" s="5">
        <v>0</v>
      </c>
    </row>
    <row r="123" spans="1:15" x14ac:dyDescent="0.25">
      <c r="A123" s="30"/>
      <c r="B123" s="30"/>
      <c r="C123" s="6" t="s">
        <v>6</v>
      </c>
      <c r="D123" s="5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21">
        <v>0</v>
      </c>
      <c r="M123" s="5">
        <v>0</v>
      </c>
      <c r="N123" s="5">
        <v>0</v>
      </c>
      <c r="O123" s="5">
        <v>0</v>
      </c>
    </row>
    <row r="124" spans="1:15" x14ac:dyDescent="0.25">
      <c r="A124" s="30"/>
      <c r="B124" s="30"/>
      <c r="C124" s="6" t="s">
        <v>7</v>
      </c>
      <c r="D124" s="5">
        <f>SUM(E124:O124)</f>
        <v>13638</v>
      </c>
      <c r="E124" s="5">
        <v>13638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21">
        <v>0</v>
      </c>
      <c r="M124" s="5">
        <v>0</v>
      </c>
      <c r="N124" s="5">
        <v>0</v>
      </c>
      <c r="O124" s="5">
        <v>0</v>
      </c>
    </row>
    <row r="125" spans="1:15" ht="20.100000000000001" customHeight="1" x14ac:dyDescent="0.25">
      <c r="A125" s="31"/>
      <c r="B125" s="31"/>
      <c r="C125" s="6" t="s">
        <v>53</v>
      </c>
      <c r="D125" s="5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21">
        <v>0</v>
      </c>
      <c r="M125" s="5">
        <v>0</v>
      </c>
      <c r="N125" s="5">
        <v>0</v>
      </c>
      <c r="O125" s="5">
        <v>0</v>
      </c>
    </row>
    <row r="126" spans="1:15" x14ac:dyDescent="0.25">
      <c r="A126" s="29" t="s">
        <v>62</v>
      </c>
      <c r="B126" s="29" t="s">
        <v>74</v>
      </c>
      <c r="C126" s="4" t="s">
        <v>4</v>
      </c>
      <c r="D126" s="5">
        <f t="shared" si="43"/>
        <v>20294.800000000003</v>
      </c>
      <c r="E126" s="5">
        <f>SUM(E127:E130)</f>
        <v>0</v>
      </c>
      <c r="F126" s="5">
        <f t="shared" ref="F126:O126" si="68">SUM(F127:F130)</f>
        <v>2566.6999999999998</v>
      </c>
      <c r="G126" s="5">
        <f t="shared" si="68"/>
        <v>1856.5</v>
      </c>
      <c r="H126" s="5">
        <f t="shared" si="68"/>
        <v>2476.5</v>
      </c>
      <c r="I126" s="5">
        <f t="shared" si="68"/>
        <v>9038</v>
      </c>
      <c r="J126" s="5">
        <f t="shared" si="68"/>
        <v>3759.7</v>
      </c>
      <c r="K126" s="5">
        <f t="shared" si="68"/>
        <v>597.4</v>
      </c>
      <c r="L126" s="21">
        <f t="shared" si="68"/>
        <v>0</v>
      </c>
      <c r="M126" s="5">
        <f t="shared" si="68"/>
        <v>0</v>
      </c>
      <c r="N126" s="5">
        <f t="shared" si="68"/>
        <v>0</v>
      </c>
      <c r="O126" s="5">
        <f t="shared" si="68"/>
        <v>0</v>
      </c>
    </row>
    <row r="127" spans="1:15" x14ac:dyDescent="0.25">
      <c r="A127" s="30"/>
      <c r="B127" s="30"/>
      <c r="C127" s="6" t="s">
        <v>5</v>
      </c>
      <c r="D127" s="5">
        <f t="shared" si="43"/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21">
        <v>0</v>
      </c>
      <c r="M127" s="5">
        <v>0</v>
      </c>
      <c r="N127" s="5">
        <v>0</v>
      </c>
      <c r="O127" s="5">
        <v>0</v>
      </c>
    </row>
    <row r="128" spans="1:15" x14ac:dyDescent="0.25">
      <c r="A128" s="30"/>
      <c r="B128" s="30"/>
      <c r="C128" s="6" t="s">
        <v>6</v>
      </c>
      <c r="D128" s="5">
        <f t="shared" si="43"/>
        <v>14306</v>
      </c>
      <c r="E128" s="5">
        <v>0</v>
      </c>
      <c r="F128" s="5">
        <v>2066.6999999999998</v>
      </c>
      <c r="G128" s="5">
        <v>1096.5</v>
      </c>
      <c r="H128" s="5">
        <v>1096.5</v>
      </c>
      <c r="I128" s="5">
        <v>7286.6</v>
      </c>
      <c r="J128" s="5">
        <v>2759.7</v>
      </c>
      <c r="K128" s="5">
        <v>0</v>
      </c>
      <c r="L128" s="21">
        <v>0</v>
      </c>
      <c r="M128" s="5">
        <v>0</v>
      </c>
      <c r="N128" s="5">
        <v>0</v>
      </c>
      <c r="O128" s="5">
        <v>0</v>
      </c>
    </row>
    <row r="129" spans="1:15" x14ac:dyDescent="0.25">
      <c r="A129" s="30"/>
      <c r="B129" s="30"/>
      <c r="C129" s="6" t="s">
        <v>7</v>
      </c>
      <c r="D129" s="5">
        <f t="shared" si="43"/>
        <v>5988.7999999999993</v>
      </c>
      <c r="E129" s="5">
        <v>0</v>
      </c>
      <c r="F129" s="5">
        <v>500</v>
      </c>
      <c r="G129" s="5">
        <v>760</v>
      </c>
      <c r="H129" s="5">
        <v>1380</v>
      </c>
      <c r="I129" s="5">
        <v>1751.4</v>
      </c>
      <c r="J129" s="5">
        <v>1000</v>
      </c>
      <c r="K129" s="5">
        <v>597.4</v>
      </c>
      <c r="L129" s="21">
        <v>0</v>
      </c>
      <c r="M129" s="5">
        <v>0</v>
      </c>
      <c r="N129" s="5">
        <v>0</v>
      </c>
      <c r="O129" s="5">
        <v>0</v>
      </c>
    </row>
    <row r="130" spans="1:15" ht="20.100000000000001" customHeight="1" x14ac:dyDescent="0.25">
      <c r="A130" s="31"/>
      <c r="B130" s="31"/>
      <c r="C130" s="6" t="s">
        <v>53</v>
      </c>
      <c r="D130" s="5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21">
        <v>0</v>
      </c>
      <c r="M130" s="5">
        <v>0</v>
      </c>
      <c r="N130" s="5">
        <v>0</v>
      </c>
      <c r="O130" s="5">
        <v>0</v>
      </c>
    </row>
    <row r="131" spans="1:15" x14ac:dyDescent="0.25">
      <c r="A131" s="29" t="s">
        <v>63</v>
      </c>
      <c r="B131" s="29" t="s">
        <v>37</v>
      </c>
      <c r="C131" s="4" t="s">
        <v>4</v>
      </c>
      <c r="D131" s="5">
        <f t="shared" si="43"/>
        <v>28350.799999999999</v>
      </c>
      <c r="E131" s="5">
        <f>SUM(E132:E135)</f>
        <v>0</v>
      </c>
      <c r="F131" s="5">
        <f>SUM(F132:F135)</f>
        <v>14174.9</v>
      </c>
      <c r="G131" s="5">
        <f t="shared" ref="G131:O131" si="69">SUM(G132:G135)</f>
        <v>14175.9</v>
      </c>
      <c r="H131" s="5">
        <f t="shared" si="69"/>
        <v>0</v>
      </c>
      <c r="I131" s="5">
        <f t="shared" si="69"/>
        <v>0</v>
      </c>
      <c r="J131" s="5">
        <f t="shared" si="69"/>
        <v>0</v>
      </c>
      <c r="K131" s="5">
        <f t="shared" si="69"/>
        <v>0</v>
      </c>
      <c r="L131" s="21">
        <f t="shared" si="69"/>
        <v>0</v>
      </c>
      <c r="M131" s="5">
        <f t="shared" si="69"/>
        <v>0</v>
      </c>
      <c r="N131" s="5">
        <f t="shared" si="69"/>
        <v>0</v>
      </c>
      <c r="O131" s="5">
        <f t="shared" si="69"/>
        <v>0</v>
      </c>
    </row>
    <row r="132" spans="1:15" x14ac:dyDescent="0.25">
      <c r="A132" s="30"/>
      <c r="B132" s="30"/>
      <c r="C132" s="6" t="s">
        <v>5</v>
      </c>
      <c r="D132" s="5">
        <f t="shared" si="43"/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21">
        <v>0</v>
      </c>
      <c r="M132" s="5">
        <v>0</v>
      </c>
      <c r="N132" s="5">
        <v>0</v>
      </c>
      <c r="O132" s="5">
        <v>0</v>
      </c>
    </row>
    <row r="133" spans="1:15" x14ac:dyDescent="0.25">
      <c r="A133" s="30"/>
      <c r="B133" s="30"/>
      <c r="C133" s="6" t="s">
        <v>6</v>
      </c>
      <c r="D133" s="5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21">
        <v>0</v>
      </c>
      <c r="M133" s="5">
        <v>0</v>
      </c>
      <c r="N133" s="5">
        <v>0</v>
      </c>
      <c r="O133" s="5">
        <v>0</v>
      </c>
    </row>
    <row r="134" spans="1:15" x14ac:dyDescent="0.25">
      <c r="A134" s="30"/>
      <c r="B134" s="30"/>
      <c r="C134" s="6" t="s">
        <v>7</v>
      </c>
      <c r="D134" s="5">
        <f t="shared" si="43"/>
        <v>28350.799999999999</v>
      </c>
      <c r="E134" s="5">
        <v>0</v>
      </c>
      <c r="F134" s="5">
        <v>14174.9</v>
      </c>
      <c r="G134" s="5">
        <v>14175.9</v>
      </c>
      <c r="H134" s="5">
        <v>0</v>
      </c>
      <c r="I134" s="5">
        <v>0</v>
      </c>
      <c r="J134" s="5">
        <v>0</v>
      </c>
      <c r="K134" s="5">
        <v>0</v>
      </c>
      <c r="L134" s="21">
        <v>0</v>
      </c>
      <c r="M134" s="5">
        <v>0</v>
      </c>
      <c r="N134" s="5">
        <v>0</v>
      </c>
      <c r="O134" s="5">
        <v>0</v>
      </c>
    </row>
    <row r="135" spans="1:15" ht="17.25" customHeight="1" x14ac:dyDescent="0.25">
      <c r="A135" s="31"/>
      <c r="B135" s="31"/>
      <c r="C135" s="6" t="s">
        <v>53</v>
      </c>
      <c r="D135" s="5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21">
        <v>0</v>
      </c>
      <c r="M135" s="5">
        <v>0</v>
      </c>
      <c r="N135" s="5">
        <v>0</v>
      </c>
      <c r="O135" s="5">
        <v>0</v>
      </c>
    </row>
    <row r="136" spans="1:15" ht="24" customHeight="1" x14ac:dyDescent="0.25">
      <c r="A136" s="29" t="s">
        <v>64</v>
      </c>
      <c r="B136" s="29" t="s">
        <v>57</v>
      </c>
      <c r="C136" s="4" t="s">
        <v>4</v>
      </c>
      <c r="D136" s="5">
        <f t="shared" si="43"/>
        <v>7296.2</v>
      </c>
      <c r="E136" s="5">
        <f>SUM(E137:E140)</f>
        <v>0</v>
      </c>
      <c r="F136" s="5">
        <f>SUM(F137:F140)</f>
        <v>500</v>
      </c>
      <c r="G136" s="5">
        <f t="shared" ref="G136:O136" si="70">SUM(G137:G140)</f>
        <v>100</v>
      </c>
      <c r="H136" s="5">
        <f t="shared" si="70"/>
        <v>40</v>
      </c>
      <c r="I136" s="5">
        <f t="shared" si="70"/>
        <v>6656.2</v>
      </c>
      <c r="J136" s="5">
        <f t="shared" si="70"/>
        <v>0</v>
      </c>
      <c r="K136" s="5">
        <f t="shared" si="70"/>
        <v>0</v>
      </c>
      <c r="L136" s="21">
        <f t="shared" si="70"/>
        <v>0</v>
      </c>
      <c r="M136" s="5">
        <f t="shared" si="70"/>
        <v>0</v>
      </c>
      <c r="N136" s="5">
        <f t="shared" si="70"/>
        <v>0</v>
      </c>
      <c r="O136" s="5">
        <f t="shared" si="70"/>
        <v>0</v>
      </c>
    </row>
    <row r="137" spans="1:15" ht="24" customHeight="1" x14ac:dyDescent="0.25">
      <c r="A137" s="30"/>
      <c r="B137" s="30"/>
      <c r="C137" s="6" t="s">
        <v>5</v>
      </c>
      <c r="D137" s="5">
        <f t="shared" si="43"/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21">
        <v>0</v>
      </c>
      <c r="M137" s="5">
        <v>0</v>
      </c>
      <c r="N137" s="5">
        <v>0</v>
      </c>
      <c r="O137" s="5">
        <v>0</v>
      </c>
    </row>
    <row r="138" spans="1:15" ht="24" customHeight="1" x14ac:dyDescent="0.25">
      <c r="A138" s="30"/>
      <c r="B138" s="30"/>
      <c r="C138" s="6" t="s">
        <v>6</v>
      </c>
      <c r="D138" s="5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21">
        <v>0</v>
      </c>
      <c r="M138" s="5">
        <v>0</v>
      </c>
      <c r="N138" s="5">
        <v>0</v>
      </c>
      <c r="O138" s="5">
        <v>0</v>
      </c>
    </row>
    <row r="139" spans="1:15" ht="24" customHeight="1" x14ac:dyDescent="0.25">
      <c r="A139" s="30"/>
      <c r="B139" s="30"/>
      <c r="C139" s="6" t="s">
        <v>7</v>
      </c>
      <c r="D139" s="5">
        <f t="shared" si="43"/>
        <v>7296.2</v>
      </c>
      <c r="E139" s="5">
        <v>0</v>
      </c>
      <c r="F139" s="5">
        <v>500</v>
      </c>
      <c r="G139" s="5">
        <v>100</v>
      </c>
      <c r="H139" s="5">
        <v>40</v>
      </c>
      <c r="I139" s="5">
        <v>6656.2</v>
      </c>
      <c r="J139" s="5">
        <v>0</v>
      </c>
      <c r="K139" s="5">
        <v>0</v>
      </c>
      <c r="L139" s="21">
        <v>0</v>
      </c>
      <c r="M139" s="5">
        <v>0</v>
      </c>
      <c r="N139" s="5">
        <v>0</v>
      </c>
      <c r="O139" s="5">
        <v>0</v>
      </c>
    </row>
    <row r="140" spans="1:15" ht="24" customHeight="1" x14ac:dyDescent="0.25">
      <c r="A140" s="31"/>
      <c r="B140" s="31"/>
      <c r="C140" s="6" t="s">
        <v>53</v>
      </c>
      <c r="D140" s="5">
        <f t="shared" si="43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21">
        <v>0</v>
      </c>
      <c r="M140" s="5">
        <v>0</v>
      </c>
      <c r="N140" s="5">
        <v>0</v>
      </c>
      <c r="O140" s="5">
        <v>0</v>
      </c>
    </row>
    <row r="141" spans="1:15" x14ac:dyDescent="0.25">
      <c r="A141" s="29" t="s">
        <v>38</v>
      </c>
      <c r="B141" s="29" t="s">
        <v>65</v>
      </c>
      <c r="C141" s="4" t="s">
        <v>4</v>
      </c>
      <c r="D141" s="5">
        <f>SUM(E141:O141)</f>
        <v>21470.7</v>
      </c>
      <c r="E141" s="5">
        <f>SUM(E142:E145)</f>
        <v>0</v>
      </c>
      <c r="F141" s="5">
        <f t="shared" ref="F141:N141" si="71">SUM(F142:F145)</f>
        <v>0</v>
      </c>
      <c r="G141" s="5">
        <f t="shared" si="71"/>
        <v>10603.7</v>
      </c>
      <c r="H141" s="5">
        <f t="shared" si="71"/>
        <v>3856</v>
      </c>
      <c r="I141" s="5">
        <f t="shared" si="71"/>
        <v>3953.4</v>
      </c>
      <c r="J141" s="5">
        <f t="shared" si="71"/>
        <v>2359.8000000000002</v>
      </c>
      <c r="K141" s="5">
        <f t="shared" si="71"/>
        <v>0</v>
      </c>
      <c r="L141" s="21">
        <f>SUM(L142:L145)</f>
        <v>697.8</v>
      </c>
      <c r="M141" s="5">
        <f t="shared" si="71"/>
        <v>0</v>
      </c>
      <c r="N141" s="5">
        <f t="shared" si="71"/>
        <v>0</v>
      </c>
      <c r="O141" s="5">
        <v>0</v>
      </c>
    </row>
    <row r="142" spans="1:15" x14ac:dyDescent="0.25">
      <c r="A142" s="30"/>
      <c r="B142" s="30"/>
      <c r="C142" s="6" t="s">
        <v>5</v>
      </c>
      <c r="D142" s="5">
        <f t="shared" si="43"/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21">
        <v>0</v>
      </c>
      <c r="M142" s="5">
        <v>0</v>
      </c>
      <c r="N142" s="5">
        <v>0</v>
      </c>
      <c r="O142" s="5">
        <v>0</v>
      </c>
    </row>
    <row r="143" spans="1:15" x14ac:dyDescent="0.25">
      <c r="A143" s="30"/>
      <c r="B143" s="30"/>
      <c r="C143" s="6" t="s">
        <v>6</v>
      </c>
      <c r="D143" s="5">
        <f t="shared" si="43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21">
        <v>0</v>
      </c>
      <c r="M143" s="5">
        <v>0</v>
      </c>
      <c r="N143" s="5">
        <v>0</v>
      </c>
      <c r="O143" s="5">
        <v>0</v>
      </c>
    </row>
    <row r="144" spans="1:15" x14ac:dyDescent="0.25">
      <c r="A144" s="30"/>
      <c r="B144" s="30"/>
      <c r="C144" s="6" t="s">
        <v>7</v>
      </c>
      <c r="D144" s="5">
        <f t="shared" si="43"/>
        <v>21470.7</v>
      </c>
      <c r="E144" s="5">
        <v>0</v>
      </c>
      <c r="F144" s="5">
        <v>0</v>
      </c>
      <c r="G144" s="5">
        <v>10603.7</v>
      </c>
      <c r="H144" s="5">
        <v>3856</v>
      </c>
      <c r="I144" s="5">
        <v>3953.4</v>
      </c>
      <c r="J144" s="5">
        <v>2359.8000000000002</v>
      </c>
      <c r="K144" s="5">
        <v>0</v>
      </c>
      <c r="L144" s="21">
        <v>697.8</v>
      </c>
      <c r="M144" s="5">
        <v>0</v>
      </c>
      <c r="N144" s="5">
        <v>0</v>
      </c>
      <c r="O144" s="5">
        <v>0</v>
      </c>
    </row>
    <row r="145" spans="1:15" ht="18" customHeight="1" x14ac:dyDescent="0.25">
      <c r="A145" s="31"/>
      <c r="B145" s="31"/>
      <c r="C145" s="6" t="s">
        <v>53</v>
      </c>
      <c r="D145" s="5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21">
        <v>0</v>
      </c>
      <c r="M145" s="5">
        <v>0</v>
      </c>
      <c r="N145" s="5">
        <v>0</v>
      </c>
      <c r="O145" s="5">
        <v>0</v>
      </c>
    </row>
    <row r="146" spans="1:15" ht="21" customHeight="1" x14ac:dyDescent="0.25">
      <c r="A146" s="29" t="s">
        <v>39</v>
      </c>
      <c r="B146" s="29" t="s">
        <v>40</v>
      </c>
      <c r="C146" s="4" t="s">
        <v>4</v>
      </c>
      <c r="D146" s="5">
        <f t="shared" si="43"/>
        <v>4349.8</v>
      </c>
      <c r="E146" s="5">
        <f>SUM(E147:E150)</f>
        <v>0</v>
      </c>
      <c r="F146" s="5">
        <f t="shared" ref="F146:O146" si="72">SUM(F147:F150)</f>
        <v>0</v>
      </c>
      <c r="G146" s="5">
        <f>SUM(G147:G150)</f>
        <v>0</v>
      </c>
      <c r="H146" s="5">
        <f t="shared" si="72"/>
        <v>0</v>
      </c>
      <c r="I146" s="5">
        <f t="shared" si="72"/>
        <v>4349.8</v>
      </c>
      <c r="J146" s="5">
        <f t="shared" si="72"/>
        <v>0</v>
      </c>
      <c r="K146" s="5">
        <f t="shared" si="72"/>
        <v>0</v>
      </c>
      <c r="L146" s="21">
        <f t="shared" si="72"/>
        <v>0</v>
      </c>
      <c r="M146" s="5">
        <f t="shared" si="72"/>
        <v>0</v>
      </c>
      <c r="N146" s="5">
        <f t="shared" si="72"/>
        <v>0</v>
      </c>
      <c r="O146" s="5">
        <f t="shared" si="72"/>
        <v>0</v>
      </c>
    </row>
    <row r="147" spans="1:15" ht="19.5" customHeight="1" x14ac:dyDescent="0.25">
      <c r="A147" s="30"/>
      <c r="B147" s="30"/>
      <c r="C147" s="6" t="s">
        <v>5</v>
      </c>
      <c r="D147" s="5">
        <f t="shared" si="43"/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21">
        <v>0</v>
      </c>
      <c r="M147" s="5">
        <v>0</v>
      </c>
      <c r="N147" s="5">
        <v>0</v>
      </c>
      <c r="O147" s="5">
        <v>0</v>
      </c>
    </row>
    <row r="148" spans="1:15" ht="19.5" customHeight="1" x14ac:dyDescent="0.25">
      <c r="A148" s="30"/>
      <c r="B148" s="30"/>
      <c r="C148" s="6" t="s">
        <v>6</v>
      </c>
      <c r="D148" s="5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21">
        <v>0</v>
      </c>
      <c r="M148" s="5">
        <v>0</v>
      </c>
      <c r="N148" s="5">
        <v>0</v>
      </c>
      <c r="O148" s="5">
        <v>0</v>
      </c>
    </row>
    <row r="149" spans="1:15" ht="19.5" customHeight="1" x14ac:dyDescent="0.25">
      <c r="A149" s="30"/>
      <c r="B149" s="30"/>
      <c r="C149" s="6" t="s">
        <v>7</v>
      </c>
      <c r="D149" s="5">
        <f t="shared" si="43"/>
        <v>4349.8</v>
      </c>
      <c r="E149" s="5">
        <v>0</v>
      </c>
      <c r="F149" s="5">
        <v>0</v>
      </c>
      <c r="G149" s="5">
        <v>0</v>
      </c>
      <c r="H149" s="5">
        <v>0</v>
      </c>
      <c r="I149" s="5">
        <v>4349.8</v>
      </c>
      <c r="J149" s="5">
        <v>0</v>
      </c>
      <c r="K149" s="5">
        <v>0</v>
      </c>
      <c r="L149" s="21">
        <v>0</v>
      </c>
      <c r="M149" s="5">
        <v>0</v>
      </c>
      <c r="N149" s="5">
        <v>0</v>
      </c>
      <c r="O149" s="5">
        <v>0</v>
      </c>
    </row>
    <row r="150" spans="1:15" ht="18" customHeight="1" x14ac:dyDescent="0.25">
      <c r="A150" s="31"/>
      <c r="B150" s="31"/>
      <c r="C150" s="6" t="s">
        <v>53</v>
      </c>
      <c r="D150" s="5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21">
        <v>0</v>
      </c>
      <c r="M150" s="5">
        <v>0</v>
      </c>
      <c r="N150" s="5">
        <v>0</v>
      </c>
      <c r="O150" s="5">
        <v>0</v>
      </c>
    </row>
    <row r="151" spans="1:15" ht="59.25" customHeight="1" x14ac:dyDescent="0.25">
      <c r="A151" s="29" t="s">
        <v>56</v>
      </c>
      <c r="B151" s="35" t="s">
        <v>95</v>
      </c>
      <c r="C151" s="4" t="s">
        <v>4</v>
      </c>
      <c r="D151" s="5">
        <f>SUM(E151:O151)</f>
        <v>1936062.5</v>
      </c>
      <c r="E151" s="5">
        <f t="shared" ref="E151:J151" si="73">SUM(E152:E157)</f>
        <v>0</v>
      </c>
      <c r="F151" s="5">
        <f t="shared" si="73"/>
        <v>0</v>
      </c>
      <c r="G151" s="5">
        <f t="shared" si="73"/>
        <v>0</v>
      </c>
      <c r="H151" s="5">
        <f t="shared" si="73"/>
        <v>0</v>
      </c>
      <c r="I151" s="5">
        <f t="shared" si="73"/>
        <v>26315.8</v>
      </c>
      <c r="J151" s="5">
        <f t="shared" si="73"/>
        <v>284310.40000000002</v>
      </c>
      <c r="K151" s="5">
        <f>SUM(K152:K157)-K156-K154</f>
        <v>922112.70000000007</v>
      </c>
      <c r="L151" s="21">
        <f>L153+L152+L155</f>
        <v>452493.7</v>
      </c>
      <c r="M151" s="5">
        <f>M153+M152+M155</f>
        <v>250829.90000000002</v>
      </c>
      <c r="N151" s="5">
        <f t="shared" ref="N151:O151" si="74">N153+N152+N155</f>
        <v>0</v>
      </c>
      <c r="O151" s="5">
        <f t="shared" si="74"/>
        <v>0</v>
      </c>
    </row>
    <row r="152" spans="1:15" ht="24.75" customHeight="1" x14ac:dyDescent="0.25">
      <c r="A152" s="30"/>
      <c r="B152" s="36"/>
      <c r="C152" s="6" t="s">
        <v>5</v>
      </c>
      <c r="D152" s="5">
        <f t="shared" ref="D152:D157" si="75">SUM(E152:O152)</f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21">
        <v>0</v>
      </c>
      <c r="M152" s="5">
        <v>0</v>
      </c>
      <c r="N152" s="5">
        <v>0</v>
      </c>
      <c r="O152" s="5">
        <v>0</v>
      </c>
    </row>
    <row r="153" spans="1:15" ht="36.75" customHeight="1" x14ac:dyDescent="0.25">
      <c r="A153" s="30"/>
      <c r="B153" s="36"/>
      <c r="C153" s="6" t="s">
        <v>86</v>
      </c>
      <c r="D153" s="5">
        <f t="shared" si="75"/>
        <v>1805010.5</v>
      </c>
      <c r="E153" s="5">
        <v>0</v>
      </c>
      <c r="F153" s="5">
        <v>0</v>
      </c>
      <c r="G153" s="5">
        <v>0</v>
      </c>
      <c r="H153" s="5">
        <v>0</v>
      </c>
      <c r="I153" s="5">
        <v>25000</v>
      </c>
      <c r="J153" s="5">
        <v>265848.90000000002</v>
      </c>
      <c r="K153" s="5">
        <v>865253.9</v>
      </c>
      <c r="L153" s="5">
        <v>422363.5</v>
      </c>
      <c r="M153" s="5">
        <v>226544.2</v>
      </c>
      <c r="N153" s="5">
        <v>0</v>
      </c>
      <c r="O153" s="5">
        <v>0</v>
      </c>
    </row>
    <row r="154" spans="1:15" ht="36.75" customHeight="1" x14ac:dyDescent="0.25">
      <c r="A154" s="30"/>
      <c r="B154" s="36"/>
      <c r="C154" s="15" t="s">
        <v>84</v>
      </c>
      <c r="D154" s="5">
        <f>K154+L154</f>
        <v>239867.5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43141</v>
      </c>
      <c r="L154" s="5">
        <v>196726.5</v>
      </c>
      <c r="M154" s="5">
        <v>116439.2</v>
      </c>
      <c r="N154" s="5">
        <v>0</v>
      </c>
      <c r="O154" s="5">
        <v>0</v>
      </c>
    </row>
    <row r="155" spans="1:15" ht="36.75" customHeight="1" x14ac:dyDescent="0.25">
      <c r="A155" s="30"/>
      <c r="B155" s="36"/>
      <c r="C155" s="6" t="s">
        <v>54</v>
      </c>
      <c r="D155" s="5">
        <f>SUM(E155:O155)</f>
        <v>131052</v>
      </c>
      <c r="E155" s="5">
        <v>0</v>
      </c>
      <c r="F155" s="5">
        <v>0</v>
      </c>
      <c r="G155" s="5">
        <v>0</v>
      </c>
      <c r="H155" s="5">
        <v>0</v>
      </c>
      <c r="I155" s="5">
        <v>1315.8</v>
      </c>
      <c r="J155" s="5">
        <v>18461.5</v>
      </c>
      <c r="K155" s="5">
        <v>56858.8</v>
      </c>
      <c r="L155" s="5">
        <v>30130.2</v>
      </c>
      <c r="M155" s="5">
        <v>24285.7</v>
      </c>
      <c r="N155" s="5">
        <v>0</v>
      </c>
      <c r="O155" s="5">
        <v>0</v>
      </c>
    </row>
    <row r="156" spans="1:15" ht="36.75" customHeight="1" x14ac:dyDescent="0.25">
      <c r="A156" s="30"/>
      <c r="B156" s="36"/>
      <c r="C156" s="15" t="s">
        <v>72</v>
      </c>
      <c r="D156" s="5">
        <f>K156+L156</f>
        <v>16803.099999999999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4246.1000000000004</v>
      </c>
      <c r="L156" s="5">
        <v>12557</v>
      </c>
      <c r="M156" s="5">
        <v>7432.3</v>
      </c>
      <c r="N156" s="5">
        <v>0</v>
      </c>
      <c r="O156" s="5">
        <v>0</v>
      </c>
    </row>
    <row r="157" spans="1:15" ht="24.75" customHeight="1" x14ac:dyDescent="0.25">
      <c r="A157" s="31"/>
      <c r="B157" s="37"/>
      <c r="C157" s="6" t="s">
        <v>53</v>
      </c>
      <c r="D157" s="5">
        <f t="shared" si="75"/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</row>
    <row r="158" spans="1:15" x14ac:dyDescent="0.25">
      <c r="A158" s="29" t="s">
        <v>66</v>
      </c>
      <c r="B158" s="35" t="s">
        <v>75</v>
      </c>
      <c r="C158" s="4" t="s">
        <v>4</v>
      </c>
      <c r="D158" s="5">
        <f t="shared" ref="D158:D162" si="76">SUM(E158:O158)</f>
        <v>216</v>
      </c>
      <c r="E158" s="5">
        <f>SUM(E159:E162)</f>
        <v>0</v>
      </c>
      <c r="F158" s="5">
        <f>SUM(F159:F162)</f>
        <v>0</v>
      </c>
      <c r="G158" s="5">
        <f t="shared" ref="G158:J158" si="77">SUM(G159:G162)</f>
        <v>0</v>
      </c>
      <c r="H158" s="5">
        <f t="shared" si="77"/>
        <v>0</v>
      </c>
      <c r="I158" s="5">
        <f t="shared" si="77"/>
        <v>0</v>
      </c>
      <c r="J158" s="5">
        <f t="shared" si="77"/>
        <v>0</v>
      </c>
      <c r="K158" s="5">
        <f>SUM(K159:K162)</f>
        <v>216</v>
      </c>
      <c r="L158" s="5">
        <f t="shared" ref="L158:O158" si="78">SUM(L159:L162)</f>
        <v>0</v>
      </c>
      <c r="M158" s="5">
        <f t="shared" si="78"/>
        <v>0</v>
      </c>
      <c r="N158" s="5">
        <f t="shared" si="78"/>
        <v>0</v>
      </c>
      <c r="O158" s="5">
        <f t="shared" si="78"/>
        <v>0</v>
      </c>
    </row>
    <row r="159" spans="1:15" x14ac:dyDescent="0.25">
      <c r="A159" s="30"/>
      <c r="B159" s="36"/>
      <c r="C159" s="6" t="s">
        <v>5</v>
      </c>
      <c r="D159" s="5">
        <f t="shared" si="76"/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21">
        <v>0</v>
      </c>
      <c r="M159" s="5">
        <v>0</v>
      </c>
      <c r="N159" s="5">
        <v>0</v>
      </c>
      <c r="O159" s="5">
        <v>0</v>
      </c>
    </row>
    <row r="160" spans="1:15" x14ac:dyDescent="0.25">
      <c r="A160" s="30"/>
      <c r="B160" s="36"/>
      <c r="C160" s="6" t="s">
        <v>6</v>
      </c>
      <c r="D160" s="5">
        <f t="shared" si="76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21">
        <v>0</v>
      </c>
      <c r="M160" s="5">
        <v>0</v>
      </c>
      <c r="N160" s="5">
        <v>0</v>
      </c>
      <c r="O160" s="5">
        <v>0</v>
      </c>
    </row>
    <row r="161" spans="1:15" x14ac:dyDescent="0.25">
      <c r="A161" s="30"/>
      <c r="B161" s="36"/>
      <c r="C161" s="6" t="s">
        <v>7</v>
      </c>
      <c r="D161" s="5">
        <f t="shared" si="76"/>
        <v>216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216</v>
      </c>
      <c r="L161" s="21">
        <v>0</v>
      </c>
      <c r="M161" s="5">
        <v>0</v>
      </c>
      <c r="N161" s="5">
        <v>0</v>
      </c>
      <c r="O161" s="5">
        <v>0</v>
      </c>
    </row>
    <row r="162" spans="1:15" ht="15.75" customHeight="1" x14ac:dyDescent="0.25">
      <c r="A162" s="31"/>
      <c r="B162" s="37"/>
      <c r="C162" s="6" t="s">
        <v>53</v>
      </c>
      <c r="D162" s="5">
        <f t="shared" si="76"/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21">
        <v>0</v>
      </c>
      <c r="M162" s="5">
        <v>0</v>
      </c>
      <c r="N162" s="5">
        <v>0</v>
      </c>
      <c r="O162" s="5">
        <v>0</v>
      </c>
    </row>
    <row r="163" spans="1:15" ht="21" customHeight="1" x14ac:dyDescent="0.25">
      <c r="A163" s="29" t="s">
        <v>67</v>
      </c>
      <c r="B163" s="35" t="s">
        <v>68</v>
      </c>
      <c r="C163" s="4" t="s">
        <v>4</v>
      </c>
      <c r="D163" s="5">
        <f>SUM(E163:O163)</f>
        <v>52613.5</v>
      </c>
      <c r="E163" s="5">
        <f>SUM(E164:E167)</f>
        <v>0</v>
      </c>
      <c r="F163" s="5">
        <f>SUM(F164:F167)</f>
        <v>0</v>
      </c>
      <c r="G163" s="5">
        <f t="shared" ref="G163:J163" si="79">SUM(G164:G167)</f>
        <v>0</v>
      </c>
      <c r="H163" s="5">
        <f t="shared" si="79"/>
        <v>0</v>
      </c>
      <c r="I163" s="5">
        <f t="shared" si="79"/>
        <v>0</v>
      </c>
      <c r="J163" s="5">
        <f t="shared" si="79"/>
        <v>0</v>
      </c>
      <c r="K163" s="5">
        <f>SUM(K164:K167)</f>
        <v>3757.4</v>
      </c>
      <c r="L163" s="21">
        <f>SUM(L164:L167)</f>
        <v>5637.2</v>
      </c>
      <c r="M163" s="5">
        <f t="shared" ref="M163:O163" si="80">SUM(M164:M167)</f>
        <v>14406.3</v>
      </c>
      <c r="N163" s="5">
        <f t="shared" si="80"/>
        <v>14406.3</v>
      </c>
      <c r="O163" s="5">
        <f t="shared" si="80"/>
        <v>14406.3</v>
      </c>
    </row>
    <row r="164" spans="1:15" ht="21" customHeight="1" x14ac:dyDescent="0.25">
      <c r="A164" s="30"/>
      <c r="B164" s="36"/>
      <c r="C164" s="6" t="s">
        <v>5</v>
      </c>
      <c r="D164" s="5">
        <f t="shared" ref="D164:D167" si="81">SUM(E164:O164)</f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21">
        <v>0</v>
      </c>
      <c r="M164" s="5">
        <v>0</v>
      </c>
      <c r="N164" s="5">
        <v>0</v>
      </c>
      <c r="O164" s="5">
        <v>0</v>
      </c>
    </row>
    <row r="165" spans="1:15" ht="21" customHeight="1" x14ac:dyDescent="0.25">
      <c r="A165" s="30"/>
      <c r="B165" s="36"/>
      <c r="C165" s="6" t="s">
        <v>6</v>
      </c>
      <c r="D165" s="5">
        <f t="shared" si="81"/>
        <v>52613.5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3757.4</v>
      </c>
      <c r="L165" s="21">
        <f>5637.2</f>
        <v>5637.2</v>
      </c>
      <c r="M165" s="5">
        <v>14406.3</v>
      </c>
      <c r="N165" s="5">
        <v>14406.3</v>
      </c>
      <c r="O165" s="5">
        <v>14406.3</v>
      </c>
    </row>
    <row r="166" spans="1:15" ht="21" customHeight="1" x14ac:dyDescent="0.25">
      <c r="A166" s="30"/>
      <c r="B166" s="36"/>
      <c r="C166" s="6" t="s">
        <v>7</v>
      </c>
      <c r="D166" s="5">
        <f t="shared" si="81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21">
        <v>0</v>
      </c>
      <c r="M166" s="5">
        <v>0</v>
      </c>
      <c r="N166" s="5">
        <v>0</v>
      </c>
      <c r="O166" s="5">
        <v>0</v>
      </c>
    </row>
    <row r="167" spans="1:15" ht="21" customHeight="1" x14ac:dyDescent="0.25">
      <c r="A167" s="31"/>
      <c r="B167" s="37"/>
      <c r="C167" s="6" t="s">
        <v>53</v>
      </c>
      <c r="D167" s="5">
        <f t="shared" si="81"/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21">
        <v>0</v>
      </c>
      <c r="M167" s="5">
        <v>0</v>
      </c>
      <c r="N167" s="5">
        <v>0</v>
      </c>
      <c r="O167" s="5">
        <v>0</v>
      </c>
    </row>
    <row r="168" spans="1:15" x14ac:dyDescent="0.25">
      <c r="A168" s="29" t="s">
        <v>69</v>
      </c>
      <c r="B168" s="29" t="s">
        <v>70</v>
      </c>
      <c r="C168" s="4" t="s">
        <v>4</v>
      </c>
      <c r="D168" s="5">
        <f t="shared" ref="D168:D172" si="82">SUM(E168:O168)</f>
        <v>25252.5</v>
      </c>
      <c r="E168" s="5">
        <f>SUM(E169:E172)</f>
        <v>0</v>
      </c>
      <c r="F168" s="5">
        <f t="shared" ref="F168:K168" si="83">SUM(F169:F172)</f>
        <v>0</v>
      </c>
      <c r="G168" s="5">
        <f t="shared" si="83"/>
        <v>0</v>
      </c>
      <c r="H168" s="5">
        <f t="shared" si="83"/>
        <v>0</v>
      </c>
      <c r="I168" s="5">
        <f t="shared" si="83"/>
        <v>0</v>
      </c>
      <c r="J168" s="5">
        <f t="shared" si="83"/>
        <v>25252.5</v>
      </c>
      <c r="K168" s="5">
        <f t="shared" si="83"/>
        <v>0</v>
      </c>
      <c r="L168" s="21">
        <f>SUM(L169:L172)</f>
        <v>0</v>
      </c>
      <c r="M168" s="5">
        <f t="shared" ref="M168:O168" si="84">SUM(M169:M172)</f>
        <v>0</v>
      </c>
      <c r="N168" s="5">
        <f t="shared" si="84"/>
        <v>0</v>
      </c>
      <c r="O168" s="5">
        <f t="shared" si="84"/>
        <v>0</v>
      </c>
    </row>
    <row r="169" spans="1:15" x14ac:dyDescent="0.25">
      <c r="A169" s="30"/>
      <c r="B169" s="30"/>
      <c r="C169" s="6" t="s">
        <v>5</v>
      </c>
      <c r="D169" s="5">
        <f t="shared" si="82"/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21">
        <v>0</v>
      </c>
      <c r="M169" s="5">
        <v>0</v>
      </c>
      <c r="N169" s="5">
        <v>0</v>
      </c>
      <c r="O169" s="5">
        <v>0</v>
      </c>
    </row>
    <row r="170" spans="1:15" x14ac:dyDescent="0.25">
      <c r="A170" s="30"/>
      <c r="B170" s="30"/>
      <c r="C170" s="6" t="s">
        <v>6</v>
      </c>
      <c r="D170" s="5">
        <f t="shared" si="82"/>
        <v>25000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25000</v>
      </c>
      <c r="K170" s="5">
        <v>0</v>
      </c>
      <c r="L170" s="21">
        <v>0</v>
      </c>
      <c r="M170" s="5">
        <v>0</v>
      </c>
      <c r="N170" s="5">
        <v>0</v>
      </c>
      <c r="O170" s="5">
        <v>0</v>
      </c>
    </row>
    <row r="171" spans="1:15" x14ac:dyDescent="0.25">
      <c r="A171" s="30"/>
      <c r="B171" s="30"/>
      <c r="C171" s="6" t="s">
        <v>7</v>
      </c>
      <c r="D171" s="5">
        <f t="shared" si="82"/>
        <v>252.5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252.5</v>
      </c>
      <c r="K171" s="5">
        <v>0</v>
      </c>
      <c r="L171" s="21">
        <v>0</v>
      </c>
      <c r="M171" s="5">
        <v>0</v>
      </c>
      <c r="N171" s="5">
        <v>0</v>
      </c>
      <c r="O171" s="5">
        <v>0</v>
      </c>
    </row>
    <row r="172" spans="1:15" ht="17.25" customHeight="1" x14ac:dyDescent="0.25">
      <c r="A172" s="31"/>
      <c r="B172" s="31"/>
      <c r="C172" s="6" t="s">
        <v>53</v>
      </c>
      <c r="D172" s="5">
        <f t="shared" si="82"/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21">
        <v>0</v>
      </c>
      <c r="M172" s="5">
        <v>0</v>
      </c>
      <c r="N172" s="5">
        <v>0</v>
      </c>
      <c r="O172" s="5">
        <v>0</v>
      </c>
    </row>
    <row r="173" spans="1:15" x14ac:dyDescent="0.25">
      <c r="A173" s="29" t="s">
        <v>71</v>
      </c>
      <c r="B173" s="29" t="s">
        <v>73</v>
      </c>
      <c r="C173" s="4" t="s">
        <v>4</v>
      </c>
      <c r="D173" s="5">
        <f t="shared" ref="D173:D177" si="85">SUM(E173:O173)</f>
        <v>15580.900000000001</v>
      </c>
      <c r="E173" s="5">
        <f>SUM(E174:E177)</f>
        <v>0</v>
      </c>
      <c r="F173" s="5">
        <f t="shared" ref="F173:I173" si="86">SUM(F174:F177)</f>
        <v>0</v>
      </c>
      <c r="G173" s="5">
        <f t="shared" si="86"/>
        <v>0</v>
      </c>
      <c r="H173" s="5">
        <f t="shared" si="86"/>
        <v>0</v>
      </c>
      <c r="I173" s="5">
        <f t="shared" si="86"/>
        <v>0</v>
      </c>
      <c r="J173" s="5">
        <v>0</v>
      </c>
      <c r="K173" s="5">
        <f>SUM(K174:K177)</f>
        <v>9585.1</v>
      </c>
      <c r="L173" s="21">
        <f>SUM(L174:L177)</f>
        <v>5416.8</v>
      </c>
      <c r="M173" s="5">
        <f t="shared" ref="M173:O173" si="87">SUM(M174:M177)</f>
        <v>579</v>
      </c>
      <c r="N173" s="5">
        <f t="shared" si="87"/>
        <v>0</v>
      </c>
      <c r="O173" s="5">
        <f t="shared" si="87"/>
        <v>0</v>
      </c>
    </row>
    <row r="174" spans="1:15" x14ac:dyDescent="0.25">
      <c r="A174" s="30"/>
      <c r="B174" s="30"/>
      <c r="C174" s="6" t="s">
        <v>5</v>
      </c>
      <c r="D174" s="5">
        <f t="shared" si="85"/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21">
        <v>0</v>
      </c>
      <c r="M174" s="5">
        <v>0</v>
      </c>
      <c r="N174" s="5">
        <v>0</v>
      </c>
      <c r="O174" s="5">
        <v>0</v>
      </c>
    </row>
    <row r="175" spans="1:15" x14ac:dyDescent="0.25">
      <c r="A175" s="30"/>
      <c r="B175" s="30"/>
      <c r="C175" s="6" t="s">
        <v>6</v>
      </c>
      <c r="D175" s="5">
        <f t="shared" si="85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21">
        <v>0</v>
      </c>
      <c r="M175" s="5">
        <v>0</v>
      </c>
      <c r="N175" s="5">
        <v>0</v>
      </c>
      <c r="O175" s="5">
        <v>0</v>
      </c>
    </row>
    <row r="176" spans="1:15" x14ac:dyDescent="0.25">
      <c r="A176" s="30"/>
      <c r="B176" s="30"/>
      <c r="C176" s="6" t="s">
        <v>7</v>
      </c>
      <c r="D176" s="5">
        <f t="shared" si="85"/>
        <v>15580.900000000001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9585.1</v>
      </c>
      <c r="L176" s="21">
        <v>5416.8</v>
      </c>
      <c r="M176" s="5">
        <v>579</v>
      </c>
      <c r="N176" s="5">
        <v>0</v>
      </c>
      <c r="O176" s="5">
        <v>0</v>
      </c>
    </row>
    <row r="177" spans="1:15" ht="17.25" customHeight="1" x14ac:dyDescent="0.25">
      <c r="A177" s="31"/>
      <c r="B177" s="31"/>
      <c r="C177" s="6" t="s">
        <v>53</v>
      </c>
      <c r="D177" s="5">
        <f t="shared" si="85"/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21">
        <v>0</v>
      </c>
      <c r="M177" s="5">
        <v>0</v>
      </c>
      <c r="N177" s="5">
        <v>0</v>
      </c>
      <c r="O177" s="5">
        <v>0</v>
      </c>
    </row>
    <row r="178" spans="1:15" ht="55.5" customHeight="1" x14ac:dyDescent="0.25">
      <c r="A178" s="29" t="s">
        <v>82</v>
      </c>
      <c r="B178" s="29" t="s">
        <v>83</v>
      </c>
      <c r="C178" s="4" t="s">
        <v>4</v>
      </c>
      <c r="D178" s="5">
        <f>SUM(E178:O178)</f>
        <v>2047665.9</v>
      </c>
      <c r="E178" s="5">
        <f>SUM(E179:E182)</f>
        <v>0</v>
      </c>
      <c r="F178" s="5">
        <f t="shared" ref="F178:I178" si="88">SUM(F179:F182)</f>
        <v>0</v>
      </c>
      <c r="G178" s="5">
        <f t="shared" si="88"/>
        <v>0</v>
      </c>
      <c r="H178" s="5">
        <f t="shared" si="88"/>
        <v>0</v>
      </c>
      <c r="I178" s="5">
        <f t="shared" si="88"/>
        <v>0</v>
      </c>
      <c r="J178" s="5">
        <v>0</v>
      </c>
      <c r="K178" s="5">
        <v>0</v>
      </c>
      <c r="L178" s="21">
        <f>L179+L180+L181+L182</f>
        <v>1168012.7</v>
      </c>
      <c r="M178" s="5">
        <f>M179+M180+M181+M182</f>
        <v>684277.3</v>
      </c>
      <c r="N178" s="5">
        <f t="shared" ref="N178:O178" si="89">N179+N180+N181+N182</f>
        <v>195375.90000000002</v>
      </c>
      <c r="O178" s="5">
        <f t="shared" si="89"/>
        <v>0</v>
      </c>
    </row>
    <row r="179" spans="1:15" ht="57" customHeight="1" x14ac:dyDescent="0.25">
      <c r="A179" s="30"/>
      <c r="B179" s="30"/>
      <c r="C179" s="6" t="s">
        <v>5</v>
      </c>
      <c r="D179" s="5">
        <f t="shared" ref="D179:D182" si="90">SUM(E179:O179)</f>
        <v>1664958.8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21">
        <v>957770.4</v>
      </c>
      <c r="M179" s="5">
        <v>561107.4</v>
      </c>
      <c r="N179" s="5">
        <v>146081</v>
      </c>
      <c r="O179" s="5">
        <v>0</v>
      </c>
    </row>
    <row r="180" spans="1:15" ht="58.5" customHeight="1" x14ac:dyDescent="0.25">
      <c r="A180" s="30"/>
      <c r="B180" s="30"/>
      <c r="C180" s="6" t="s">
        <v>6</v>
      </c>
      <c r="D180" s="5">
        <f t="shared" si="90"/>
        <v>243652.5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21">
        <v>140161.5</v>
      </c>
      <c r="M180" s="5">
        <v>82113.3</v>
      </c>
      <c r="N180" s="5">
        <v>21377.7</v>
      </c>
      <c r="O180" s="5">
        <v>0</v>
      </c>
    </row>
    <row r="181" spans="1:15" ht="60.75" customHeight="1" x14ac:dyDescent="0.25">
      <c r="A181" s="30"/>
      <c r="B181" s="30"/>
      <c r="C181" s="6" t="s">
        <v>7</v>
      </c>
      <c r="D181" s="5">
        <f t="shared" si="90"/>
        <v>139054.6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21">
        <v>70080.800000000003</v>
      </c>
      <c r="M181" s="5">
        <v>41056.6</v>
      </c>
      <c r="N181" s="5">
        <v>27917.200000000001</v>
      </c>
      <c r="O181" s="5">
        <v>0</v>
      </c>
    </row>
    <row r="182" spans="1:15" ht="58.5" customHeight="1" x14ac:dyDescent="0.25">
      <c r="A182" s="31"/>
      <c r="B182" s="31"/>
      <c r="C182" s="6" t="s">
        <v>53</v>
      </c>
      <c r="D182" s="5">
        <f t="shared" si="90"/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21">
        <v>0</v>
      </c>
      <c r="M182" s="5">
        <v>0</v>
      </c>
      <c r="N182" s="5">
        <v>0</v>
      </c>
      <c r="O182" s="5">
        <v>0</v>
      </c>
    </row>
    <row r="183" spans="1:15" ht="19.5" customHeight="1" x14ac:dyDescent="0.25">
      <c r="A183" s="29" t="s">
        <v>87</v>
      </c>
      <c r="B183" s="29" t="s">
        <v>88</v>
      </c>
      <c r="C183" s="4" t="s">
        <v>4</v>
      </c>
      <c r="D183" s="5">
        <f t="shared" ref="D183:D187" si="91">SUM(E183:O183)</f>
        <v>500</v>
      </c>
      <c r="E183" s="5">
        <f>SUM(E184:E187)</f>
        <v>0</v>
      </c>
      <c r="F183" s="5">
        <f t="shared" ref="F183:I183" si="92">SUM(F184:F187)</f>
        <v>0</v>
      </c>
      <c r="G183" s="5">
        <f t="shared" si="92"/>
        <v>0</v>
      </c>
      <c r="H183" s="5">
        <f t="shared" si="92"/>
        <v>0</v>
      </c>
      <c r="I183" s="5">
        <f t="shared" si="92"/>
        <v>0</v>
      </c>
      <c r="J183" s="5">
        <v>0</v>
      </c>
      <c r="K183" s="5">
        <v>0</v>
      </c>
      <c r="L183" s="21">
        <f>L184+L185+L186+L187</f>
        <v>500</v>
      </c>
      <c r="M183" s="5">
        <f t="shared" ref="M183:O183" si="93">M184+M185+M186+M187</f>
        <v>0</v>
      </c>
      <c r="N183" s="5">
        <f t="shared" si="93"/>
        <v>0</v>
      </c>
      <c r="O183" s="5">
        <f t="shared" si="93"/>
        <v>0</v>
      </c>
    </row>
    <row r="184" spans="1:15" ht="20.25" customHeight="1" x14ac:dyDescent="0.25">
      <c r="A184" s="30"/>
      <c r="B184" s="30"/>
      <c r="C184" s="6" t="s">
        <v>5</v>
      </c>
      <c r="D184" s="5">
        <f t="shared" si="91"/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21">
        <v>0</v>
      </c>
      <c r="M184" s="5">
        <v>0</v>
      </c>
      <c r="N184" s="5">
        <v>0</v>
      </c>
      <c r="O184" s="5">
        <v>0</v>
      </c>
    </row>
    <row r="185" spans="1:15" ht="20.25" customHeight="1" x14ac:dyDescent="0.25">
      <c r="A185" s="30"/>
      <c r="B185" s="30"/>
      <c r="C185" s="6" t="s">
        <v>6</v>
      </c>
      <c r="D185" s="5">
        <f t="shared" si="91"/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21">
        <v>0</v>
      </c>
      <c r="M185" s="5">
        <v>0</v>
      </c>
      <c r="N185" s="5">
        <v>0</v>
      </c>
      <c r="O185" s="5">
        <v>0</v>
      </c>
    </row>
    <row r="186" spans="1:15" ht="18" customHeight="1" x14ac:dyDescent="0.25">
      <c r="A186" s="30"/>
      <c r="B186" s="30"/>
      <c r="C186" s="6" t="s">
        <v>7</v>
      </c>
      <c r="D186" s="5">
        <f t="shared" si="91"/>
        <v>500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21">
        <v>500</v>
      </c>
      <c r="M186" s="5">
        <v>0</v>
      </c>
      <c r="N186" s="5">
        <v>0</v>
      </c>
      <c r="O186" s="5">
        <v>0</v>
      </c>
    </row>
    <row r="187" spans="1:15" ht="17.25" customHeight="1" x14ac:dyDescent="0.25">
      <c r="A187" s="31"/>
      <c r="B187" s="31"/>
      <c r="C187" s="6" t="s">
        <v>53</v>
      </c>
      <c r="D187" s="5">
        <f t="shared" si="91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21">
        <v>0</v>
      </c>
      <c r="M187" s="5">
        <v>0</v>
      </c>
      <c r="N187" s="5">
        <v>0</v>
      </c>
      <c r="O187" s="5">
        <v>0</v>
      </c>
    </row>
    <row r="188" spans="1:15" ht="75.75" customHeight="1" x14ac:dyDescent="0.25">
      <c r="A188" s="29" t="s">
        <v>89</v>
      </c>
      <c r="B188" s="29" t="s">
        <v>90</v>
      </c>
      <c r="C188" s="4" t="s">
        <v>4</v>
      </c>
      <c r="D188" s="5">
        <f t="shared" ref="D188:D192" si="94">SUM(E188:O188)</f>
        <v>18810.5</v>
      </c>
      <c r="E188" s="5">
        <f>SUM(E189:E192)</f>
        <v>0</v>
      </c>
      <c r="F188" s="5">
        <f t="shared" ref="F188:I188" si="95">SUM(F189:F192)</f>
        <v>0</v>
      </c>
      <c r="G188" s="5">
        <f t="shared" si="95"/>
        <v>0</v>
      </c>
      <c r="H188" s="5">
        <f t="shared" si="95"/>
        <v>0</v>
      </c>
      <c r="I188" s="5">
        <f t="shared" si="95"/>
        <v>0</v>
      </c>
      <c r="J188" s="5">
        <v>0</v>
      </c>
      <c r="K188" s="5">
        <v>0</v>
      </c>
      <c r="L188" s="21">
        <f>L189+L190+L191+L192</f>
        <v>4284.8999999999996</v>
      </c>
      <c r="M188" s="5">
        <f t="shared" ref="M188:O188" si="96">M189+M190+M191+M192</f>
        <v>9398.9</v>
      </c>
      <c r="N188" s="5">
        <f t="shared" si="96"/>
        <v>5126.7</v>
      </c>
      <c r="O188" s="5">
        <f t="shared" si="96"/>
        <v>0</v>
      </c>
    </row>
    <row r="189" spans="1:15" ht="76.5" customHeight="1" x14ac:dyDescent="0.25">
      <c r="A189" s="30"/>
      <c r="B189" s="30"/>
      <c r="C189" s="6" t="s">
        <v>5</v>
      </c>
      <c r="D189" s="5">
        <f t="shared" si="94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21">
        <v>0</v>
      </c>
      <c r="M189" s="5">
        <v>0</v>
      </c>
      <c r="N189" s="5">
        <v>0</v>
      </c>
      <c r="O189" s="5">
        <v>0</v>
      </c>
    </row>
    <row r="190" spans="1:15" ht="70.5" customHeight="1" x14ac:dyDescent="0.25">
      <c r="A190" s="30"/>
      <c r="B190" s="30"/>
      <c r="C190" s="6" t="s">
        <v>6</v>
      </c>
      <c r="D190" s="5">
        <f t="shared" si="94"/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21">
        <v>0</v>
      </c>
      <c r="M190" s="5">
        <v>0</v>
      </c>
      <c r="N190" s="5">
        <v>0</v>
      </c>
      <c r="O190" s="5">
        <v>0</v>
      </c>
    </row>
    <row r="191" spans="1:15" ht="65.25" customHeight="1" x14ac:dyDescent="0.25">
      <c r="A191" s="30"/>
      <c r="B191" s="30"/>
      <c r="C191" s="6" t="s">
        <v>7</v>
      </c>
      <c r="D191" s="5">
        <f t="shared" si="94"/>
        <v>18810.5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21">
        <v>4284.8999999999996</v>
      </c>
      <c r="M191" s="5">
        <v>9398.9</v>
      </c>
      <c r="N191" s="5">
        <v>5126.7</v>
      </c>
      <c r="O191" s="5">
        <v>0</v>
      </c>
    </row>
    <row r="192" spans="1:15" ht="59.25" customHeight="1" x14ac:dyDescent="0.25">
      <c r="A192" s="31"/>
      <c r="B192" s="31"/>
      <c r="C192" s="6" t="s">
        <v>53</v>
      </c>
      <c r="D192" s="5">
        <f t="shared" si="94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21">
        <v>0</v>
      </c>
      <c r="M192" s="5">
        <v>0</v>
      </c>
      <c r="N192" s="5">
        <v>0</v>
      </c>
      <c r="O192" s="5">
        <v>0</v>
      </c>
    </row>
    <row r="193" spans="1:15" ht="127.5" customHeight="1" x14ac:dyDescent="0.25">
      <c r="A193" s="29" t="s">
        <v>91</v>
      </c>
      <c r="B193" s="29" t="s">
        <v>96</v>
      </c>
      <c r="C193" s="4" t="s">
        <v>4</v>
      </c>
      <c r="D193" s="5">
        <f>SUM(E193:O193)</f>
        <v>4783.3999999999996</v>
      </c>
      <c r="E193" s="5">
        <f>SUM(E194:E197)</f>
        <v>0</v>
      </c>
      <c r="F193" s="5">
        <f t="shared" ref="F193:I193" si="97">SUM(F194:F197)</f>
        <v>0</v>
      </c>
      <c r="G193" s="5">
        <f t="shared" si="97"/>
        <v>0</v>
      </c>
      <c r="H193" s="5">
        <f t="shared" si="97"/>
        <v>0</v>
      </c>
      <c r="I193" s="5">
        <f t="shared" si="97"/>
        <v>0</v>
      </c>
      <c r="J193" s="5">
        <v>0</v>
      </c>
      <c r="K193" s="5">
        <v>0</v>
      </c>
      <c r="L193" s="21">
        <f>L194+L195+L196+L197</f>
        <v>0</v>
      </c>
      <c r="M193" s="5">
        <f t="shared" ref="M193:O193" si="98">M194+M195+M196+M197</f>
        <v>2115.8000000000002</v>
      </c>
      <c r="N193" s="5">
        <f t="shared" si="98"/>
        <v>2667.6</v>
      </c>
      <c r="O193" s="5">
        <f t="shared" si="98"/>
        <v>0</v>
      </c>
    </row>
    <row r="194" spans="1:15" ht="57.75" customHeight="1" x14ac:dyDescent="0.25">
      <c r="A194" s="30"/>
      <c r="B194" s="30"/>
      <c r="C194" s="6" t="s">
        <v>5</v>
      </c>
      <c r="D194" s="5">
        <f t="shared" ref="D194:D197" si="99">SUM(E194:O194)</f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21">
        <v>0</v>
      </c>
      <c r="M194" s="5">
        <v>0</v>
      </c>
      <c r="N194" s="5">
        <v>0</v>
      </c>
      <c r="O194" s="5">
        <v>0</v>
      </c>
    </row>
    <row r="195" spans="1:15" ht="57" customHeight="1" x14ac:dyDescent="0.25">
      <c r="A195" s="30"/>
      <c r="B195" s="30"/>
      <c r="C195" s="6" t="s">
        <v>6</v>
      </c>
      <c r="D195" s="5">
        <f t="shared" si="99"/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21">
        <v>0</v>
      </c>
      <c r="M195" s="5">
        <v>0</v>
      </c>
      <c r="N195" s="5">
        <v>0</v>
      </c>
      <c r="O195" s="5">
        <v>0</v>
      </c>
    </row>
    <row r="196" spans="1:15" ht="52.5" customHeight="1" x14ac:dyDescent="0.25">
      <c r="A196" s="30"/>
      <c r="B196" s="30"/>
      <c r="C196" s="6" t="s">
        <v>7</v>
      </c>
      <c r="D196" s="5">
        <f t="shared" si="99"/>
        <v>4783.3999999999996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21">
        <v>0</v>
      </c>
      <c r="M196" s="5">
        <v>2115.8000000000002</v>
      </c>
      <c r="N196" s="5">
        <v>2667.6</v>
      </c>
      <c r="O196" s="5">
        <v>0</v>
      </c>
    </row>
    <row r="197" spans="1:15" ht="51" customHeight="1" x14ac:dyDescent="0.25">
      <c r="A197" s="31"/>
      <c r="B197" s="31"/>
      <c r="C197" s="6" t="s">
        <v>53</v>
      </c>
      <c r="D197" s="5">
        <f t="shared" si="99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21">
        <v>0</v>
      </c>
      <c r="M197" s="5">
        <v>0</v>
      </c>
      <c r="N197" s="5">
        <v>0</v>
      </c>
      <c r="O197" s="5">
        <v>0</v>
      </c>
    </row>
    <row r="198" spans="1:15" ht="36" customHeight="1" x14ac:dyDescent="0.25">
      <c r="A198" s="29" t="s">
        <v>92</v>
      </c>
      <c r="B198" s="29" t="s">
        <v>93</v>
      </c>
      <c r="C198" s="4" t="s">
        <v>4</v>
      </c>
      <c r="D198" s="5">
        <f t="shared" ref="D198:D202" si="100">SUM(E198:O198)</f>
        <v>71732.5</v>
      </c>
      <c r="E198" s="5">
        <f>SUM(E199:E202)</f>
        <v>0</v>
      </c>
      <c r="F198" s="5">
        <f t="shared" ref="F198:I198" si="101">SUM(F199:F202)</f>
        <v>0</v>
      </c>
      <c r="G198" s="5">
        <f t="shared" si="101"/>
        <v>0</v>
      </c>
      <c r="H198" s="5">
        <f t="shared" si="101"/>
        <v>0</v>
      </c>
      <c r="I198" s="5">
        <f t="shared" si="101"/>
        <v>0</v>
      </c>
      <c r="J198" s="5">
        <v>0</v>
      </c>
      <c r="K198" s="5">
        <v>0</v>
      </c>
      <c r="L198" s="21">
        <f>L199+L200+L201+L202</f>
        <v>5946.2</v>
      </c>
      <c r="M198" s="5">
        <f>M199+M200+M201+M202</f>
        <v>27122.1</v>
      </c>
      <c r="N198" s="5">
        <f t="shared" ref="N198:O198" si="102">N199+N200+N201+N202</f>
        <v>19332.099999999999</v>
      </c>
      <c r="O198" s="5">
        <f t="shared" si="102"/>
        <v>19332.099999999999</v>
      </c>
    </row>
    <row r="199" spans="1:15" ht="25.5" customHeight="1" x14ac:dyDescent="0.25">
      <c r="A199" s="30"/>
      <c r="B199" s="30"/>
      <c r="C199" s="6" t="s">
        <v>5</v>
      </c>
      <c r="D199" s="5">
        <f t="shared" si="100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21">
        <v>0</v>
      </c>
      <c r="M199" s="5">
        <v>0</v>
      </c>
      <c r="N199" s="5">
        <v>0</v>
      </c>
      <c r="O199" s="5">
        <v>0</v>
      </c>
    </row>
    <row r="200" spans="1:15" ht="22.5" customHeight="1" x14ac:dyDescent="0.25">
      <c r="A200" s="30"/>
      <c r="B200" s="30"/>
      <c r="C200" s="6" t="s">
        <v>6</v>
      </c>
      <c r="D200" s="5">
        <f t="shared" si="100"/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21">
        <v>0</v>
      </c>
      <c r="M200" s="5">
        <v>0</v>
      </c>
      <c r="N200" s="5">
        <v>0</v>
      </c>
      <c r="O200" s="5">
        <v>0</v>
      </c>
    </row>
    <row r="201" spans="1:15" ht="25.5" customHeight="1" x14ac:dyDescent="0.25">
      <c r="A201" s="30"/>
      <c r="B201" s="30"/>
      <c r="C201" s="6" t="s">
        <v>7</v>
      </c>
      <c r="D201" s="5">
        <f t="shared" si="100"/>
        <v>71732.5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21">
        <v>5946.2</v>
      </c>
      <c r="M201" s="5">
        <v>27122.1</v>
      </c>
      <c r="N201" s="5">
        <v>19332.099999999999</v>
      </c>
      <c r="O201" s="5">
        <v>19332.099999999999</v>
      </c>
    </row>
    <row r="202" spans="1:15" ht="24" customHeight="1" x14ac:dyDescent="0.25">
      <c r="A202" s="31"/>
      <c r="B202" s="31"/>
      <c r="C202" s="6" t="s">
        <v>53</v>
      </c>
      <c r="D202" s="5">
        <f t="shared" si="100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21">
        <v>0</v>
      </c>
      <c r="M202" s="5">
        <v>0</v>
      </c>
      <c r="N202" s="5">
        <v>0</v>
      </c>
      <c r="O202" s="5">
        <v>0</v>
      </c>
    </row>
    <row r="203" spans="1:15" ht="23.25" customHeight="1" x14ac:dyDescent="0.25">
      <c r="A203" s="29" t="s">
        <v>97</v>
      </c>
      <c r="B203" s="29" t="s">
        <v>98</v>
      </c>
      <c r="C203" s="4" t="s">
        <v>4</v>
      </c>
      <c r="D203" s="5">
        <f t="shared" ref="D203:D207" si="103">SUM(E203:O203)</f>
        <v>621</v>
      </c>
      <c r="E203" s="5">
        <f>SUM(E204:E207)</f>
        <v>0</v>
      </c>
      <c r="F203" s="5">
        <f t="shared" ref="F203:I203" si="104">SUM(F204:F207)</f>
        <v>0</v>
      </c>
      <c r="G203" s="5">
        <f t="shared" si="104"/>
        <v>0</v>
      </c>
      <c r="H203" s="5">
        <f t="shared" si="104"/>
        <v>0</v>
      </c>
      <c r="I203" s="5">
        <f t="shared" si="104"/>
        <v>0</v>
      </c>
      <c r="J203" s="5">
        <v>0</v>
      </c>
      <c r="K203" s="5">
        <v>0</v>
      </c>
      <c r="L203" s="21">
        <f>L204+L205+L206+L207</f>
        <v>0</v>
      </c>
      <c r="M203" s="5">
        <f>M204+M205+M206+M207</f>
        <v>621</v>
      </c>
      <c r="N203" s="5">
        <f t="shared" ref="N203:O203" si="105">N204+N205+N206+N207</f>
        <v>0</v>
      </c>
      <c r="O203" s="5">
        <f t="shared" si="105"/>
        <v>0</v>
      </c>
    </row>
    <row r="204" spans="1:15" ht="25.5" customHeight="1" x14ac:dyDescent="0.25">
      <c r="A204" s="30"/>
      <c r="B204" s="30"/>
      <c r="C204" s="6" t="s">
        <v>5</v>
      </c>
      <c r="D204" s="5">
        <f t="shared" si="103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21">
        <v>0</v>
      </c>
      <c r="M204" s="5">
        <v>0</v>
      </c>
      <c r="N204" s="5">
        <v>0</v>
      </c>
      <c r="O204" s="5">
        <v>0</v>
      </c>
    </row>
    <row r="205" spans="1:15" ht="22.5" customHeight="1" x14ac:dyDescent="0.25">
      <c r="A205" s="30"/>
      <c r="B205" s="30"/>
      <c r="C205" s="6" t="s">
        <v>6</v>
      </c>
      <c r="D205" s="5">
        <f t="shared" si="103"/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21">
        <v>0</v>
      </c>
      <c r="M205" s="5">
        <v>0</v>
      </c>
      <c r="N205" s="5">
        <v>0</v>
      </c>
      <c r="O205" s="5">
        <v>0</v>
      </c>
    </row>
    <row r="206" spans="1:15" ht="25.5" customHeight="1" x14ac:dyDescent="0.25">
      <c r="A206" s="30"/>
      <c r="B206" s="30"/>
      <c r="C206" s="6" t="s">
        <v>7</v>
      </c>
      <c r="D206" s="5">
        <f t="shared" si="103"/>
        <v>621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621</v>
      </c>
      <c r="N206" s="5">
        <v>0</v>
      </c>
      <c r="O206" s="5">
        <v>0</v>
      </c>
    </row>
    <row r="207" spans="1:15" ht="24" customHeight="1" x14ac:dyDescent="0.25">
      <c r="A207" s="31"/>
      <c r="B207" s="31"/>
      <c r="C207" s="6" t="s">
        <v>53</v>
      </c>
      <c r="D207" s="5">
        <f t="shared" si="103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21">
        <v>0</v>
      </c>
      <c r="M207" s="5">
        <v>0</v>
      </c>
      <c r="N207" s="5">
        <v>0</v>
      </c>
      <c r="O207" s="5">
        <v>0</v>
      </c>
    </row>
    <row r="208" spans="1:15" x14ac:dyDescent="0.25">
      <c r="A208" s="32" t="s">
        <v>41</v>
      </c>
      <c r="B208" s="32" t="s">
        <v>59</v>
      </c>
      <c r="C208" s="4" t="s">
        <v>4</v>
      </c>
      <c r="D208" s="11">
        <f t="shared" ref="D208:D225" si="106">SUM(E208:O208)</f>
        <v>749541.777</v>
      </c>
      <c r="E208" s="11">
        <f>E214</f>
        <v>46344.800000000003</v>
      </c>
      <c r="F208" s="11">
        <f>F214</f>
        <v>46558.1</v>
      </c>
      <c r="G208" s="11">
        <f t="shared" ref="G208:O208" si="107">G214</f>
        <v>46030.7</v>
      </c>
      <c r="H208" s="11">
        <f>H214</f>
        <v>57686.6</v>
      </c>
      <c r="I208" s="11">
        <f>I214</f>
        <v>59282.1</v>
      </c>
      <c r="J208" s="11">
        <f t="shared" si="107"/>
        <v>66463.3</v>
      </c>
      <c r="K208" s="11">
        <f t="shared" si="107"/>
        <v>82258.376999999993</v>
      </c>
      <c r="L208" s="20">
        <f t="shared" si="107"/>
        <v>78988.399999999994</v>
      </c>
      <c r="M208" s="11">
        <f t="shared" si="107"/>
        <v>86434.5</v>
      </c>
      <c r="N208" s="11">
        <f t="shared" si="107"/>
        <v>87932.1</v>
      </c>
      <c r="O208" s="11">
        <f t="shared" si="107"/>
        <v>91562.8</v>
      </c>
    </row>
    <row r="209" spans="1:15" x14ac:dyDescent="0.25">
      <c r="A209" s="33"/>
      <c r="B209" s="33"/>
      <c r="C209" s="6" t="s">
        <v>5</v>
      </c>
      <c r="D209" s="5">
        <f>SUM(E209:O209)</f>
        <v>0</v>
      </c>
      <c r="E209" s="5">
        <f>E215</f>
        <v>0</v>
      </c>
      <c r="F209" s="5">
        <f t="shared" ref="F209:O213" si="108">F215</f>
        <v>0</v>
      </c>
      <c r="G209" s="5">
        <f t="shared" si="108"/>
        <v>0</v>
      </c>
      <c r="H209" s="5">
        <f t="shared" si="108"/>
        <v>0</v>
      </c>
      <c r="I209" s="5">
        <f t="shared" si="108"/>
        <v>0</v>
      </c>
      <c r="J209" s="5">
        <f t="shared" si="108"/>
        <v>0</v>
      </c>
      <c r="K209" s="5">
        <f t="shared" si="108"/>
        <v>0</v>
      </c>
      <c r="L209" s="21">
        <f t="shared" si="108"/>
        <v>0</v>
      </c>
      <c r="M209" s="5">
        <f t="shared" si="108"/>
        <v>0</v>
      </c>
      <c r="N209" s="5">
        <f t="shared" si="108"/>
        <v>0</v>
      </c>
      <c r="O209" s="5">
        <f t="shared" si="108"/>
        <v>0</v>
      </c>
    </row>
    <row r="210" spans="1:15" x14ac:dyDescent="0.25">
      <c r="A210" s="33"/>
      <c r="B210" s="33"/>
      <c r="C210" s="6" t="s">
        <v>6</v>
      </c>
      <c r="D210" s="5">
        <f t="shared" si="106"/>
        <v>0</v>
      </c>
      <c r="E210" s="5">
        <f t="shared" ref="E210:E213" si="109">E216</f>
        <v>0</v>
      </c>
      <c r="F210" s="5">
        <f t="shared" si="108"/>
        <v>0</v>
      </c>
      <c r="G210" s="5">
        <f t="shared" si="108"/>
        <v>0</v>
      </c>
      <c r="H210" s="5">
        <f t="shared" si="108"/>
        <v>0</v>
      </c>
      <c r="I210" s="5">
        <f t="shared" si="108"/>
        <v>0</v>
      </c>
      <c r="J210" s="5">
        <f t="shared" si="108"/>
        <v>0</v>
      </c>
      <c r="K210" s="5">
        <f t="shared" si="108"/>
        <v>0</v>
      </c>
      <c r="L210" s="21">
        <f t="shared" si="108"/>
        <v>0</v>
      </c>
      <c r="M210" s="5">
        <f t="shared" si="108"/>
        <v>0</v>
      </c>
      <c r="N210" s="5">
        <f t="shared" si="108"/>
        <v>0</v>
      </c>
      <c r="O210" s="5">
        <f t="shared" si="108"/>
        <v>0</v>
      </c>
    </row>
    <row r="211" spans="1:15" ht="30" x14ac:dyDescent="0.25">
      <c r="A211" s="33"/>
      <c r="B211" s="33"/>
      <c r="C211" s="6" t="s">
        <v>54</v>
      </c>
      <c r="D211" s="5">
        <f t="shared" si="106"/>
        <v>749541.777</v>
      </c>
      <c r="E211" s="5">
        <f t="shared" si="109"/>
        <v>46344.800000000003</v>
      </c>
      <c r="F211" s="5">
        <f t="shared" si="108"/>
        <v>46558.1</v>
      </c>
      <c r="G211" s="5">
        <f t="shared" si="108"/>
        <v>46030.7</v>
      </c>
      <c r="H211" s="5">
        <f t="shared" si="108"/>
        <v>57686.6</v>
      </c>
      <c r="I211" s="5">
        <f t="shared" si="108"/>
        <v>59282.1</v>
      </c>
      <c r="J211" s="5">
        <f t="shared" si="108"/>
        <v>66463.3</v>
      </c>
      <c r="K211" s="5">
        <f t="shared" si="108"/>
        <v>82258.376999999993</v>
      </c>
      <c r="L211" s="21">
        <f t="shared" si="108"/>
        <v>78988.399999999994</v>
      </c>
      <c r="M211" s="5">
        <f t="shared" si="108"/>
        <v>86434.5</v>
      </c>
      <c r="N211" s="5">
        <f t="shared" si="108"/>
        <v>87932.1</v>
      </c>
      <c r="O211" s="5">
        <f t="shared" si="108"/>
        <v>91562.8</v>
      </c>
    </row>
    <row r="212" spans="1:15" ht="30" x14ac:dyDescent="0.25">
      <c r="A212" s="33"/>
      <c r="B212" s="33"/>
      <c r="C212" s="15" t="s">
        <v>55</v>
      </c>
      <c r="D212" s="5">
        <f t="shared" si="106"/>
        <v>642.9</v>
      </c>
      <c r="E212" s="5">
        <f t="shared" si="109"/>
        <v>642.9</v>
      </c>
      <c r="F212" s="5">
        <f t="shared" si="108"/>
        <v>0</v>
      </c>
      <c r="G212" s="5">
        <f t="shared" si="108"/>
        <v>0</v>
      </c>
      <c r="H212" s="5">
        <f t="shared" si="108"/>
        <v>0</v>
      </c>
      <c r="I212" s="5">
        <f t="shared" si="108"/>
        <v>0</v>
      </c>
      <c r="J212" s="5">
        <f t="shared" si="108"/>
        <v>0</v>
      </c>
      <c r="K212" s="5">
        <f t="shared" si="108"/>
        <v>0</v>
      </c>
      <c r="L212" s="21">
        <f t="shared" si="108"/>
        <v>0</v>
      </c>
      <c r="M212" s="5">
        <f t="shared" si="108"/>
        <v>0</v>
      </c>
      <c r="N212" s="5">
        <f t="shared" si="108"/>
        <v>0</v>
      </c>
      <c r="O212" s="5">
        <f t="shared" si="108"/>
        <v>0</v>
      </c>
    </row>
    <row r="213" spans="1:15" ht="20.100000000000001" customHeight="1" x14ac:dyDescent="0.25">
      <c r="A213" s="34"/>
      <c r="B213" s="34"/>
      <c r="C213" s="6" t="s">
        <v>53</v>
      </c>
      <c r="D213" s="5">
        <f t="shared" si="106"/>
        <v>0</v>
      </c>
      <c r="E213" s="5">
        <f t="shared" si="109"/>
        <v>0</v>
      </c>
      <c r="F213" s="5">
        <f t="shared" si="108"/>
        <v>0</v>
      </c>
      <c r="G213" s="5">
        <f t="shared" si="108"/>
        <v>0</v>
      </c>
      <c r="H213" s="5">
        <f t="shared" si="108"/>
        <v>0</v>
      </c>
      <c r="I213" s="5">
        <f t="shared" si="108"/>
        <v>0</v>
      </c>
      <c r="J213" s="5">
        <f t="shared" si="108"/>
        <v>0</v>
      </c>
      <c r="K213" s="5">
        <f t="shared" si="108"/>
        <v>0</v>
      </c>
      <c r="L213" s="21">
        <f t="shared" si="108"/>
        <v>0</v>
      </c>
      <c r="M213" s="5">
        <f t="shared" si="108"/>
        <v>0</v>
      </c>
      <c r="N213" s="5">
        <f t="shared" si="108"/>
        <v>0</v>
      </c>
      <c r="O213" s="5">
        <f t="shared" si="108"/>
        <v>0</v>
      </c>
    </row>
    <row r="214" spans="1:15" x14ac:dyDescent="0.25">
      <c r="A214" s="29" t="s">
        <v>42</v>
      </c>
      <c r="B214" s="29" t="s">
        <v>43</v>
      </c>
      <c r="C214" s="4" t="s">
        <v>4</v>
      </c>
      <c r="D214" s="5">
        <f>SUM(E214:O214)</f>
        <v>749541.777</v>
      </c>
      <c r="E214" s="5">
        <f>E220</f>
        <v>46344.800000000003</v>
      </c>
      <c r="F214" s="5">
        <f>F220</f>
        <v>46558.1</v>
      </c>
      <c r="G214" s="5">
        <f t="shared" ref="G214:O214" si="110">G220</f>
        <v>46030.7</v>
      </c>
      <c r="H214" s="5">
        <f t="shared" si="110"/>
        <v>57686.6</v>
      </c>
      <c r="I214" s="5">
        <f>I220</f>
        <v>59282.1</v>
      </c>
      <c r="J214" s="5">
        <f t="shared" si="110"/>
        <v>66463.3</v>
      </c>
      <c r="K214" s="5">
        <f>K220</f>
        <v>82258.376999999993</v>
      </c>
      <c r="L214" s="21">
        <f t="shared" si="110"/>
        <v>78988.399999999994</v>
      </c>
      <c r="M214" s="5">
        <f t="shared" si="110"/>
        <v>86434.5</v>
      </c>
      <c r="N214" s="5">
        <f t="shared" si="110"/>
        <v>87932.1</v>
      </c>
      <c r="O214" s="5">
        <f t="shared" si="110"/>
        <v>91562.8</v>
      </c>
    </row>
    <row r="215" spans="1:15" x14ac:dyDescent="0.25">
      <c r="A215" s="30"/>
      <c r="B215" s="30"/>
      <c r="C215" s="6" t="s">
        <v>5</v>
      </c>
      <c r="D215" s="5">
        <f t="shared" si="106"/>
        <v>0</v>
      </c>
      <c r="E215" s="5">
        <f t="shared" ref="E215:O219" si="111">E221</f>
        <v>0</v>
      </c>
      <c r="F215" s="5">
        <f t="shared" si="111"/>
        <v>0</v>
      </c>
      <c r="G215" s="5">
        <f t="shared" si="111"/>
        <v>0</v>
      </c>
      <c r="H215" s="5">
        <f t="shared" si="111"/>
        <v>0</v>
      </c>
      <c r="I215" s="5">
        <f>I221</f>
        <v>0</v>
      </c>
      <c r="J215" s="5">
        <f t="shared" ref="J215:N215" si="112">J221</f>
        <v>0</v>
      </c>
      <c r="K215" s="5">
        <f t="shared" si="112"/>
        <v>0</v>
      </c>
      <c r="L215" s="21">
        <f>L221</f>
        <v>0</v>
      </c>
      <c r="M215" s="5">
        <f t="shared" si="112"/>
        <v>0</v>
      </c>
      <c r="N215" s="5">
        <f t="shared" si="112"/>
        <v>0</v>
      </c>
      <c r="O215" s="5">
        <f>O221</f>
        <v>0</v>
      </c>
    </row>
    <row r="216" spans="1:15" x14ac:dyDescent="0.25">
      <c r="A216" s="30"/>
      <c r="B216" s="30"/>
      <c r="C216" s="6" t="s">
        <v>6</v>
      </c>
      <c r="D216" s="5">
        <f t="shared" si="106"/>
        <v>0</v>
      </c>
      <c r="E216" s="5">
        <f t="shared" si="111"/>
        <v>0</v>
      </c>
      <c r="F216" s="5">
        <f t="shared" si="111"/>
        <v>0</v>
      </c>
      <c r="G216" s="5">
        <f t="shared" si="111"/>
        <v>0</v>
      </c>
      <c r="H216" s="5">
        <f t="shared" si="111"/>
        <v>0</v>
      </c>
      <c r="I216" s="5">
        <f t="shared" si="111"/>
        <v>0</v>
      </c>
      <c r="J216" s="5">
        <f t="shared" si="111"/>
        <v>0</v>
      </c>
      <c r="K216" s="5">
        <f t="shared" si="111"/>
        <v>0</v>
      </c>
      <c r="L216" s="21">
        <f t="shared" si="111"/>
        <v>0</v>
      </c>
      <c r="M216" s="5">
        <f t="shared" si="111"/>
        <v>0</v>
      </c>
      <c r="N216" s="5">
        <f t="shared" si="111"/>
        <v>0</v>
      </c>
      <c r="O216" s="5">
        <f>O222</f>
        <v>0</v>
      </c>
    </row>
    <row r="217" spans="1:15" ht="30" x14ac:dyDescent="0.25">
      <c r="A217" s="30"/>
      <c r="B217" s="30"/>
      <c r="C217" s="6" t="s">
        <v>54</v>
      </c>
      <c r="D217" s="5">
        <f t="shared" si="106"/>
        <v>749541.777</v>
      </c>
      <c r="E217" s="5">
        <f t="shared" si="111"/>
        <v>46344.800000000003</v>
      </c>
      <c r="F217" s="5">
        <f t="shared" si="111"/>
        <v>46558.1</v>
      </c>
      <c r="G217" s="5">
        <f t="shared" si="111"/>
        <v>46030.7</v>
      </c>
      <c r="H217" s="5">
        <f t="shared" si="111"/>
        <v>57686.6</v>
      </c>
      <c r="I217" s="5">
        <f t="shared" si="111"/>
        <v>59282.1</v>
      </c>
      <c r="J217" s="5">
        <f t="shared" si="111"/>
        <v>66463.3</v>
      </c>
      <c r="K217" s="5">
        <f t="shared" si="111"/>
        <v>82258.376999999993</v>
      </c>
      <c r="L217" s="21">
        <f t="shared" si="111"/>
        <v>78988.399999999994</v>
      </c>
      <c r="M217" s="5">
        <f t="shared" si="111"/>
        <v>86434.5</v>
      </c>
      <c r="N217" s="5">
        <f t="shared" si="111"/>
        <v>87932.1</v>
      </c>
      <c r="O217" s="5">
        <f t="shared" si="111"/>
        <v>91562.8</v>
      </c>
    </row>
    <row r="218" spans="1:15" ht="30" x14ac:dyDescent="0.25">
      <c r="A218" s="30"/>
      <c r="B218" s="30"/>
      <c r="C218" s="15" t="s">
        <v>55</v>
      </c>
      <c r="D218" s="5">
        <f t="shared" si="106"/>
        <v>642.9</v>
      </c>
      <c r="E218" s="5">
        <f t="shared" si="111"/>
        <v>642.9</v>
      </c>
      <c r="F218" s="5">
        <f t="shared" si="111"/>
        <v>0</v>
      </c>
      <c r="G218" s="5">
        <f t="shared" si="111"/>
        <v>0</v>
      </c>
      <c r="H218" s="5">
        <f t="shared" si="111"/>
        <v>0</v>
      </c>
      <c r="I218" s="5">
        <f t="shared" si="111"/>
        <v>0</v>
      </c>
      <c r="J218" s="5">
        <f t="shared" si="111"/>
        <v>0</v>
      </c>
      <c r="K218" s="5">
        <f t="shared" si="111"/>
        <v>0</v>
      </c>
      <c r="L218" s="21">
        <f t="shared" si="111"/>
        <v>0</v>
      </c>
      <c r="M218" s="5">
        <f t="shared" si="111"/>
        <v>0</v>
      </c>
      <c r="N218" s="5">
        <f t="shared" si="111"/>
        <v>0</v>
      </c>
      <c r="O218" s="5">
        <f t="shared" si="111"/>
        <v>0</v>
      </c>
    </row>
    <row r="219" spans="1:15" ht="21.75" customHeight="1" x14ac:dyDescent="0.25">
      <c r="A219" s="31"/>
      <c r="B219" s="31"/>
      <c r="C219" s="6" t="s">
        <v>53</v>
      </c>
      <c r="D219" s="5">
        <f t="shared" si="106"/>
        <v>0</v>
      </c>
      <c r="E219" s="5">
        <f t="shared" si="111"/>
        <v>0</v>
      </c>
      <c r="F219" s="5">
        <f t="shared" si="111"/>
        <v>0</v>
      </c>
      <c r="G219" s="5">
        <f t="shared" si="111"/>
        <v>0</v>
      </c>
      <c r="H219" s="5">
        <f t="shared" si="111"/>
        <v>0</v>
      </c>
      <c r="I219" s="5">
        <f t="shared" si="111"/>
        <v>0</v>
      </c>
      <c r="J219" s="5">
        <f t="shared" si="111"/>
        <v>0</v>
      </c>
      <c r="K219" s="5">
        <f t="shared" si="111"/>
        <v>0</v>
      </c>
      <c r="L219" s="21">
        <f t="shared" si="111"/>
        <v>0</v>
      </c>
      <c r="M219" s="5">
        <f t="shared" si="111"/>
        <v>0</v>
      </c>
      <c r="N219" s="5">
        <f t="shared" si="111"/>
        <v>0</v>
      </c>
      <c r="O219" s="5">
        <f t="shared" si="111"/>
        <v>0</v>
      </c>
    </row>
    <row r="220" spans="1:15" x14ac:dyDescent="0.25">
      <c r="A220" s="44" t="s">
        <v>44</v>
      </c>
      <c r="B220" s="44" t="s">
        <v>45</v>
      </c>
      <c r="C220" s="4" t="s">
        <v>4</v>
      </c>
      <c r="D220" s="24">
        <f>SUM(E220:O220)</f>
        <v>749541.777</v>
      </c>
      <c r="E220" s="5">
        <f>E221+E222+E223+E225</f>
        <v>46344.800000000003</v>
      </c>
      <c r="F220" s="5">
        <f t="shared" ref="F220:O220" si="113">F221+F222+F223+F225</f>
        <v>46558.1</v>
      </c>
      <c r="G220" s="5">
        <f t="shared" si="113"/>
        <v>46030.7</v>
      </c>
      <c r="H220" s="5">
        <f t="shared" si="113"/>
        <v>57686.6</v>
      </c>
      <c r="I220" s="5">
        <f>I221+I222+I223+I225</f>
        <v>59282.1</v>
      </c>
      <c r="J220" s="5">
        <f t="shared" si="113"/>
        <v>66463.3</v>
      </c>
      <c r="K220" s="5">
        <f t="shared" si="113"/>
        <v>82258.376999999993</v>
      </c>
      <c r="L220" s="21">
        <f>L221+L222+L223+L225</f>
        <v>78988.399999999994</v>
      </c>
      <c r="M220" s="24">
        <f t="shared" si="113"/>
        <v>86434.5</v>
      </c>
      <c r="N220" s="5">
        <f t="shared" si="113"/>
        <v>87932.1</v>
      </c>
      <c r="O220" s="5">
        <f t="shared" si="113"/>
        <v>91562.8</v>
      </c>
    </row>
    <row r="221" spans="1:15" x14ac:dyDescent="0.25">
      <c r="A221" s="44"/>
      <c r="B221" s="44"/>
      <c r="C221" s="6" t="s">
        <v>5</v>
      </c>
      <c r="D221" s="5">
        <f t="shared" si="106"/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21">
        <v>0</v>
      </c>
      <c r="M221" s="5">
        <v>0</v>
      </c>
      <c r="N221" s="5">
        <v>0</v>
      </c>
      <c r="O221" s="5">
        <v>0</v>
      </c>
    </row>
    <row r="222" spans="1:15" x14ac:dyDescent="0.25">
      <c r="A222" s="44"/>
      <c r="B222" s="44"/>
      <c r="C222" s="6" t="s">
        <v>6</v>
      </c>
      <c r="D222" s="5">
        <f t="shared" si="106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21">
        <v>0</v>
      </c>
      <c r="M222" s="5">
        <v>0</v>
      </c>
      <c r="N222" s="5">
        <v>0</v>
      </c>
      <c r="O222" s="5">
        <v>0</v>
      </c>
    </row>
    <row r="223" spans="1:15" ht="30" x14ac:dyDescent="0.25">
      <c r="A223" s="44"/>
      <c r="B223" s="44"/>
      <c r="C223" s="6" t="s">
        <v>54</v>
      </c>
      <c r="D223" s="5">
        <f t="shared" si="106"/>
        <v>749541.777</v>
      </c>
      <c r="E223" s="5">
        <v>46344.800000000003</v>
      </c>
      <c r="F223" s="5">
        <v>46558.1</v>
      </c>
      <c r="G223" s="5">
        <v>46030.7</v>
      </c>
      <c r="H223" s="5">
        <v>57686.6</v>
      </c>
      <c r="I223" s="5">
        <v>59282.1</v>
      </c>
      <c r="J223" s="5">
        <v>66463.3</v>
      </c>
      <c r="K223" s="5">
        <v>82258.376999999993</v>
      </c>
      <c r="L223" s="21">
        <v>78988.399999999994</v>
      </c>
      <c r="M223" s="24">
        <v>86434.5</v>
      </c>
      <c r="N223" s="5">
        <v>87932.1</v>
      </c>
      <c r="O223" s="5">
        <v>91562.8</v>
      </c>
    </row>
    <row r="224" spans="1:15" ht="30" x14ac:dyDescent="0.25">
      <c r="A224" s="44"/>
      <c r="B224" s="44"/>
      <c r="C224" s="15" t="s">
        <v>55</v>
      </c>
      <c r="D224" s="5">
        <f t="shared" si="106"/>
        <v>642.9</v>
      </c>
      <c r="E224" s="13">
        <v>642.9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22">
        <v>0</v>
      </c>
      <c r="M224" s="13">
        <v>0</v>
      </c>
      <c r="N224" s="13">
        <v>0</v>
      </c>
      <c r="O224" s="13">
        <v>0</v>
      </c>
    </row>
    <row r="225" spans="1:15" ht="21.75" customHeight="1" x14ac:dyDescent="0.25">
      <c r="A225" s="44"/>
      <c r="B225" s="44"/>
      <c r="C225" s="6" t="s">
        <v>53</v>
      </c>
      <c r="D225" s="5">
        <f t="shared" si="106"/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22">
        <v>0</v>
      </c>
      <c r="M225" s="13">
        <v>0</v>
      </c>
      <c r="N225" s="13">
        <v>0</v>
      </c>
      <c r="O225" s="13">
        <v>0</v>
      </c>
    </row>
    <row r="229" spans="1:15" x14ac:dyDescent="0.25">
      <c r="L229" s="23"/>
      <c r="M229" s="14"/>
    </row>
  </sheetData>
  <mergeCells count="89">
    <mergeCell ref="A203:A207"/>
    <mergeCell ref="B203:B207"/>
    <mergeCell ref="B193:B197"/>
    <mergeCell ref="A188:A192"/>
    <mergeCell ref="B188:B192"/>
    <mergeCell ref="A193:A197"/>
    <mergeCell ref="A198:A202"/>
    <mergeCell ref="B198:B20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173:A177"/>
    <mergeCell ref="B173:B177"/>
    <mergeCell ref="A163:A167"/>
    <mergeCell ref="B163:B167"/>
    <mergeCell ref="A168:A172"/>
    <mergeCell ref="B168:B172"/>
    <mergeCell ref="A220:A225"/>
    <mergeCell ref="B220:B225"/>
    <mergeCell ref="A214:A219"/>
    <mergeCell ref="B214:B219"/>
    <mergeCell ref="A208:A213"/>
    <mergeCell ref="B208:B213"/>
    <mergeCell ref="L1:O1"/>
    <mergeCell ref="L2:O2"/>
    <mergeCell ref="L3:O3"/>
    <mergeCell ref="L5:N5"/>
    <mergeCell ref="L6:N6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A8:O8"/>
    <mergeCell ref="A10:A11"/>
    <mergeCell ref="B10:B11"/>
    <mergeCell ref="C10:C11"/>
    <mergeCell ref="D10:O10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91:A96"/>
    <mergeCell ref="B91:B96"/>
    <mergeCell ref="B59:B63"/>
    <mergeCell ref="A49:A53"/>
    <mergeCell ref="B49:B53"/>
    <mergeCell ref="A21:A26"/>
    <mergeCell ref="B21:B26"/>
    <mergeCell ref="A33:A37"/>
    <mergeCell ref="B33:B37"/>
    <mergeCell ref="A43:A48"/>
    <mergeCell ref="B43:B48"/>
    <mergeCell ref="B27:B32"/>
    <mergeCell ref="A27:A32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2023-04-26T02:14:01Z</cp:lastPrinted>
  <dcterms:created xsi:type="dcterms:W3CDTF">2018-10-25T08:10:06Z</dcterms:created>
  <dcterms:modified xsi:type="dcterms:W3CDTF">2023-04-26T08:14:58Z</dcterms:modified>
</cp:coreProperties>
</file>