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748" windowWidth="14808" windowHeight="5376"/>
  </bookViews>
  <sheets>
    <sheet name="Прилож № 3" sheetId="11" r:id="rId1"/>
  </sheets>
  <definedNames>
    <definedName name="_xlnm._FilterDatabase" localSheetId="0" hidden="1">'Прилож № 3'!$C$100:$P$100</definedName>
    <definedName name="_xlnm.Print_Titles" localSheetId="0">'Прилож № 3'!$18:$18</definedName>
  </definedNames>
  <calcPr calcId="145621"/>
</workbook>
</file>

<file path=xl/calcChain.xml><?xml version="1.0" encoding="utf-8"?>
<calcChain xmlns="http://schemas.openxmlformats.org/spreadsheetml/2006/main">
  <c r="AR85" i="11" l="1"/>
  <c r="AJ85" i="11"/>
  <c r="AL85" i="11" s="1"/>
  <c r="AM85" i="11" s="1"/>
  <c r="AE85" i="11"/>
  <c r="AD85" i="11"/>
  <c r="V85" i="11"/>
  <c r="X85" i="11" s="1"/>
  <c r="Y85" i="11" s="1"/>
  <c r="Q85" i="11"/>
  <c r="S85" i="11" s="1"/>
  <c r="AB85" i="11" s="1"/>
  <c r="P85" i="11"/>
  <c r="M85" i="11"/>
  <c r="J85" i="11"/>
  <c r="K85" i="11" s="1"/>
  <c r="E85" i="11"/>
  <c r="F85" i="11" s="1"/>
  <c r="O85" i="11" l="1"/>
  <c r="AO85" i="11"/>
  <c r="N85" i="11"/>
  <c r="AA85" i="11"/>
  <c r="T85" i="11"/>
  <c r="AC85" i="11" s="1"/>
  <c r="AG85" i="11"/>
  <c r="AH85" i="11" l="1"/>
  <c r="AQ85" i="11" s="1"/>
  <c r="AP85" i="11"/>
  <c r="H31" i="11" l="1"/>
  <c r="H29" i="11"/>
  <c r="C31" i="11"/>
  <c r="C29" i="11"/>
  <c r="C20" i="11" l="1"/>
  <c r="AN99" i="11" l="1"/>
  <c r="AI99" i="11"/>
  <c r="Z99" i="11"/>
  <c r="U99" i="11"/>
  <c r="L99" i="11" l="1"/>
  <c r="G99" i="11"/>
  <c r="AR89" i="11" l="1"/>
  <c r="AJ89" i="11"/>
  <c r="AL89" i="11" s="1"/>
  <c r="AM89" i="11" s="1"/>
  <c r="AE89" i="11"/>
  <c r="AD89" i="11"/>
  <c r="V89" i="11"/>
  <c r="X89" i="11" s="1"/>
  <c r="Y89" i="11" s="1"/>
  <c r="Q89" i="11"/>
  <c r="S89" i="11" s="1"/>
  <c r="AB89" i="11" s="1"/>
  <c r="P89" i="11"/>
  <c r="M89" i="11"/>
  <c r="J89" i="11"/>
  <c r="K89" i="11" s="1"/>
  <c r="E89" i="11"/>
  <c r="F89" i="11" s="1"/>
  <c r="AO89" i="11" l="1"/>
  <c r="AA89" i="11"/>
  <c r="O89" i="11"/>
  <c r="N89" i="11"/>
  <c r="T89" i="11"/>
  <c r="AC89" i="11" s="1"/>
  <c r="AG89" i="11"/>
  <c r="AH89" i="11" l="1"/>
  <c r="AQ89" i="11" s="1"/>
  <c r="AP89" i="11"/>
  <c r="H58" i="11"/>
  <c r="C58" i="11"/>
  <c r="E92" i="11" l="1"/>
  <c r="F92" i="11" s="1"/>
  <c r="J92" i="11"/>
  <c r="K92" i="11" s="1"/>
  <c r="M92" i="11"/>
  <c r="P92" i="11"/>
  <c r="Q92" i="11"/>
  <c r="S92" i="11" s="1"/>
  <c r="T92" i="11" s="1"/>
  <c r="V92" i="11"/>
  <c r="X92" i="11" s="1"/>
  <c r="Y92" i="11" s="1"/>
  <c r="AD92" i="11"/>
  <c r="AE92" i="11"/>
  <c r="AG92" i="11" s="1"/>
  <c r="AH92" i="11" s="1"/>
  <c r="AJ92" i="11"/>
  <c r="AL92" i="11" s="1"/>
  <c r="AR92" i="11"/>
  <c r="O92" i="11" l="1"/>
  <c r="N92" i="11"/>
  <c r="AA92" i="11"/>
  <c r="AC92" i="11"/>
  <c r="AM92" i="11"/>
  <c r="AQ92" i="11" s="1"/>
  <c r="AP92" i="11"/>
  <c r="AO92" i="11"/>
  <c r="AB92" i="11"/>
  <c r="AR91" i="11" l="1"/>
  <c r="AJ91" i="11"/>
  <c r="AL91" i="11" s="1"/>
  <c r="AM91" i="11" s="1"/>
  <c r="AE91" i="11"/>
  <c r="AD91" i="11"/>
  <c r="V91" i="11"/>
  <c r="X91" i="11" s="1"/>
  <c r="Y91" i="11" s="1"/>
  <c r="Q91" i="11"/>
  <c r="S91" i="11" s="1"/>
  <c r="AB91" i="11" s="1"/>
  <c r="P91" i="11"/>
  <c r="M91" i="11"/>
  <c r="J91" i="11"/>
  <c r="K91" i="11" s="1"/>
  <c r="E91" i="11"/>
  <c r="F91" i="11" s="1"/>
  <c r="AO91" i="11" l="1"/>
  <c r="AA91" i="11"/>
  <c r="O91" i="11"/>
  <c r="N91" i="11"/>
  <c r="T91" i="11"/>
  <c r="AC91" i="11" s="1"/>
  <c r="AG91" i="11"/>
  <c r="AH91" i="11" l="1"/>
  <c r="AQ91" i="11" s="1"/>
  <c r="AP91" i="11"/>
  <c r="H80" i="11" l="1"/>
  <c r="G59" i="11"/>
  <c r="H59" i="11"/>
  <c r="L59" i="11"/>
  <c r="U59" i="11"/>
  <c r="Z59" i="11"/>
  <c r="AI59" i="11"/>
  <c r="AN59" i="11"/>
  <c r="Q40" i="11"/>
  <c r="S40" i="11" s="1"/>
  <c r="T40" i="11" s="1"/>
  <c r="V40" i="11"/>
  <c r="X40" i="11" s="1"/>
  <c r="Y40" i="11" s="1"/>
  <c r="AD40" i="11"/>
  <c r="AE40" i="11"/>
  <c r="AJ40" i="11"/>
  <c r="AL40" i="11" s="1"/>
  <c r="AM40" i="11" s="1"/>
  <c r="AR40" i="11"/>
  <c r="Q41" i="11"/>
  <c r="V41" i="11"/>
  <c r="X41" i="11" s="1"/>
  <c r="Y41" i="11" s="1"/>
  <c r="AD41" i="11"/>
  <c r="AE41" i="11"/>
  <c r="AJ41" i="11"/>
  <c r="AL41" i="11" s="1"/>
  <c r="AM41" i="11" s="1"/>
  <c r="AR41" i="11"/>
  <c r="Q42" i="11"/>
  <c r="S42" i="11" s="1"/>
  <c r="V42" i="11"/>
  <c r="AD42" i="11"/>
  <c r="AE42" i="11"/>
  <c r="AJ42" i="11"/>
  <c r="AL42" i="11" s="1"/>
  <c r="AM42" i="11" s="1"/>
  <c r="AR42" i="11"/>
  <c r="Q43" i="11"/>
  <c r="S43" i="11" s="1"/>
  <c r="V43" i="11"/>
  <c r="X43" i="11" s="1"/>
  <c r="Y43" i="11" s="1"/>
  <c r="AD43" i="11"/>
  <c r="AE43" i="11"/>
  <c r="AJ43" i="11"/>
  <c r="AL43" i="11" s="1"/>
  <c r="AM43" i="11" s="1"/>
  <c r="AR43" i="11"/>
  <c r="Q44" i="11"/>
  <c r="S44" i="11" s="1"/>
  <c r="V44" i="11"/>
  <c r="AD44" i="11"/>
  <c r="AE44" i="11"/>
  <c r="AJ44" i="11"/>
  <c r="AL44" i="11" s="1"/>
  <c r="AM44" i="11" s="1"/>
  <c r="AR44" i="11"/>
  <c r="Q45" i="11"/>
  <c r="S45" i="11" s="1"/>
  <c r="V45" i="11"/>
  <c r="X45" i="11" s="1"/>
  <c r="Y45" i="11" s="1"/>
  <c r="AD45" i="11"/>
  <c r="AE45" i="11"/>
  <c r="AJ45" i="11"/>
  <c r="AL45" i="11" s="1"/>
  <c r="AM45" i="11" s="1"/>
  <c r="AR45" i="11"/>
  <c r="Q46" i="11"/>
  <c r="S46" i="11" s="1"/>
  <c r="V46" i="11"/>
  <c r="X46" i="11" s="1"/>
  <c r="Y46" i="11" s="1"/>
  <c r="AD46" i="11"/>
  <c r="AE46" i="11"/>
  <c r="AJ46" i="11"/>
  <c r="AL46" i="11" s="1"/>
  <c r="AM46" i="11" s="1"/>
  <c r="AR46" i="11"/>
  <c r="Q47" i="11"/>
  <c r="S47" i="11" s="1"/>
  <c r="V47" i="11"/>
  <c r="X47" i="11" s="1"/>
  <c r="Y47" i="11" s="1"/>
  <c r="AD47" i="11"/>
  <c r="AE47" i="11"/>
  <c r="AJ47" i="11"/>
  <c r="AL47" i="11" s="1"/>
  <c r="AM47" i="11" s="1"/>
  <c r="AR47" i="11"/>
  <c r="Q48" i="11"/>
  <c r="S48" i="11" s="1"/>
  <c r="V48" i="11"/>
  <c r="X48" i="11" s="1"/>
  <c r="Y48" i="11" s="1"/>
  <c r="AD48" i="11"/>
  <c r="AE48" i="11"/>
  <c r="AJ48" i="11"/>
  <c r="AL48" i="11" s="1"/>
  <c r="AM48" i="11" s="1"/>
  <c r="AR48" i="11"/>
  <c r="Q49" i="11"/>
  <c r="S49" i="11" s="1"/>
  <c r="T49" i="11" s="1"/>
  <c r="V49" i="11"/>
  <c r="X49" i="11" s="1"/>
  <c r="Y49" i="11" s="1"/>
  <c r="AD49" i="11"/>
  <c r="AE49" i="11"/>
  <c r="AJ49" i="11"/>
  <c r="AL49" i="11" s="1"/>
  <c r="AM49" i="11" s="1"/>
  <c r="AR49" i="11"/>
  <c r="Q50" i="11"/>
  <c r="S50" i="11" s="1"/>
  <c r="V50" i="11"/>
  <c r="X50" i="11" s="1"/>
  <c r="Y50" i="11" s="1"/>
  <c r="AD50" i="11"/>
  <c r="AE50" i="11"/>
  <c r="AJ50" i="11"/>
  <c r="AL50" i="11" s="1"/>
  <c r="AM50" i="11" s="1"/>
  <c r="AR50" i="11"/>
  <c r="Q51" i="11"/>
  <c r="S51" i="11" s="1"/>
  <c r="V51" i="11"/>
  <c r="X51" i="11" s="1"/>
  <c r="Y51" i="11" s="1"/>
  <c r="AD51" i="11"/>
  <c r="AE51" i="11"/>
  <c r="AJ51" i="11"/>
  <c r="AL51" i="11" s="1"/>
  <c r="AM51" i="11" s="1"/>
  <c r="AR51" i="11"/>
  <c r="Q52" i="11"/>
  <c r="S52" i="11" s="1"/>
  <c r="V52" i="11"/>
  <c r="AD52" i="11"/>
  <c r="AE52" i="11"/>
  <c r="AG52" i="11" s="1"/>
  <c r="AH52" i="11" s="1"/>
  <c r="AJ52" i="11"/>
  <c r="AL52" i="11" s="1"/>
  <c r="AR52" i="11"/>
  <c r="Q53" i="11"/>
  <c r="S53" i="11" s="1"/>
  <c r="V53" i="11"/>
  <c r="X53" i="11" s="1"/>
  <c r="Y53" i="11" s="1"/>
  <c r="AD53" i="11"/>
  <c r="AE53" i="11"/>
  <c r="AG53" i="11" s="1"/>
  <c r="AH53" i="11" s="1"/>
  <c r="AJ53" i="11"/>
  <c r="AL53" i="11" s="1"/>
  <c r="AM53" i="11" s="1"/>
  <c r="AR53" i="11"/>
  <c r="Q54" i="11"/>
  <c r="V54" i="11"/>
  <c r="X54" i="11" s="1"/>
  <c r="Y54" i="11" s="1"/>
  <c r="AD54" i="11"/>
  <c r="AE54" i="11"/>
  <c r="AG54" i="11" s="1"/>
  <c r="AH54" i="11" s="1"/>
  <c r="AJ54" i="11"/>
  <c r="AL54" i="11" s="1"/>
  <c r="AR54" i="11"/>
  <c r="Q55" i="11"/>
  <c r="S55" i="11" s="1"/>
  <c r="V55" i="11"/>
  <c r="X55" i="11" s="1"/>
  <c r="Y55" i="11" s="1"/>
  <c r="AD55" i="11"/>
  <c r="AE55" i="11"/>
  <c r="AG55" i="11" s="1"/>
  <c r="AH55" i="11" s="1"/>
  <c r="AJ55" i="11"/>
  <c r="AR55" i="11"/>
  <c r="Q56" i="11"/>
  <c r="S56" i="11" s="1"/>
  <c r="V56" i="11"/>
  <c r="AD56" i="11"/>
  <c r="AE56" i="11"/>
  <c r="AG56" i="11" s="1"/>
  <c r="AH56" i="11" s="1"/>
  <c r="AJ56" i="11"/>
  <c r="AL56" i="11" s="1"/>
  <c r="AM56" i="11" s="1"/>
  <c r="AR56" i="11"/>
  <c r="Q57" i="11"/>
  <c r="S57" i="11" s="1"/>
  <c r="V57" i="11"/>
  <c r="X57" i="11" s="1"/>
  <c r="Y57" i="11" s="1"/>
  <c r="AD57" i="11"/>
  <c r="AE57" i="11"/>
  <c r="AG57" i="11" s="1"/>
  <c r="AH57" i="11" s="1"/>
  <c r="AJ57" i="11"/>
  <c r="AL57" i="11" s="1"/>
  <c r="AM57" i="11" s="1"/>
  <c r="AR57" i="11"/>
  <c r="Q58" i="11"/>
  <c r="S58" i="11" s="1"/>
  <c r="V58" i="11"/>
  <c r="X58" i="11" s="1"/>
  <c r="Y58" i="11" s="1"/>
  <c r="AD58" i="11"/>
  <c r="AE58" i="11"/>
  <c r="AG58" i="11" s="1"/>
  <c r="AH58" i="11" s="1"/>
  <c r="AJ58" i="11"/>
  <c r="AR58" i="11"/>
  <c r="Q60" i="11"/>
  <c r="S60" i="11" s="1"/>
  <c r="V60" i="11"/>
  <c r="X60" i="11" s="1"/>
  <c r="Y60" i="11" s="1"/>
  <c r="AD60" i="11"/>
  <c r="AE60" i="11"/>
  <c r="AG60" i="11" s="1"/>
  <c r="AH60" i="11" s="1"/>
  <c r="AJ60" i="11"/>
  <c r="AL60" i="11" s="1"/>
  <c r="AM60" i="11" s="1"/>
  <c r="AR60" i="11"/>
  <c r="Q61" i="11"/>
  <c r="V61" i="11"/>
  <c r="X61" i="11" s="1"/>
  <c r="Y61" i="11" s="1"/>
  <c r="AD61" i="11"/>
  <c r="AE61" i="11"/>
  <c r="AG61" i="11" s="1"/>
  <c r="AH61" i="11" s="1"/>
  <c r="AJ61" i="11"/>
  <c r="AL61" i="11" s="1"/>
  <c r="AR61" i="11"/>
  <c r="Q62" i="11"/>
  <c r="S62" i="11" s="1"/>
  <c r="V62" i="11"/>
  <c r="AD62" i="11"/>
  <c r="AE62" i="11"/>
  <c r="AG62" i="11" s="1"/>
  <c r="AH62" i="11" s="1"/>
  <c r="AJ62" i="11"/>
  <c r="AR62" i="11"/>
  <c r="Q63" i="11"/>
  <c r="S63" i="11" s="1"/>
  <c r="V63" i="11"/>
  <c r="X63" i="11" s="1"/>
  <c r="Y63" i="11" s="1"/>
  <c r="AD63" i="11"/>
  <c r="AE63" i="11"/>
  <c r="AG63" i="11" s="1"/>
  <c r="AH63" i="11" s="1"/>
  <c r="AJ63" i="11"/>
  <c r="AL63" i="11" s="1"/>
  <c r="AM63" i="11" s="1"/>
  <c r="AR63" i="11"/>
  <c r="Q64" i="11"/>
  <c r="S64" i="11" s="1"/>
  <c r="V64" i="11"/>
  <c r="X64" i="11" s="1"/>
  <c r="Y64" i="11" s="1"/>
  <c r="AD64" i="11"/>
  <c r="AE64" i="11"/>
  <c r="AG64" i="11" s="1"/>
  <c r="AH64" i="11" s="1"/>
  <c r="AJ64" i="11"/>
  <c r="AL64" i="11" s="1"/>
  <c r="AM64" i="11" s="1"/>
  <c r="AR64" i="11"/>
  <c r="Q65" i="11"/>
  <c r="V65" i="11"/>
  <c r="X65" i="11" s="1"/>
  <c r="Y65" i="11" s="1"/>
  <c r="AD65" i="11"/>
  <c r="AE65" i="11"/>
  <c r="AG65" i="11" s="1"/>
  <c r="AH65" i="11" s="1"/>
  <c r="AJ65" i="11"/>
  <c r="AL65" i="11" s="1"/>
  <c r="AR65" i="11"/>
  <c r="Q66" i="11"/>
  <c r="S66" i="11" s="1"/>
  <c r="V66" i="11"/>
  <c r="X66" i="11" s="1"/>
  <c r="Y66" i="11" s="1"/>
  <c r="AD66" i="11"/>
  <c r="AE66" i="11"/>
  <c r="AG66" i="11" s="1"/>
  <c r="AH66" i="11" s="1"/>
  <c r="AJ66" i="11"/>
  <c r="AR66" i="11"/>
  <c r="Q67" i="11"/>
  <c r="S67" i="11" s="1"/>
  <c r="V67" i="11"/>
  <c r="AD67" i="11"/>
  <c r="AE67" i="11"/>
  <c r="AG67" i="11" s="1"/>
  <c r="AJ67" i="11"/>
  <c r="AL67" i="11" s="1"/>
  <c r="AM67" i="11" s="1"/>
  <c r="AR67" i="11"/>
  <c r="Q68" i="11"/>
  <c r="V68" i="11"/>
  <c r="X68" i="11" s="1"/>
  <c r="AD68" i="11"/>
  <c r="AE68" i="11"/>
  <c r="AG68" i="11" s="1"/>
  <c r="AJ68" i="11"/>
  <c r="AL68" i="11" s="1"/>
  <c r="AM68" i="11" s="1"/>
  <c r="AR68" i="11"/>
  <c r="Q69" i="11"/>
  <c r="S69" i="11" s="1"/>
  <c r="T69" i="11" s="1"/>
  <c r="V69" i="11"/>
  <c r="X69" i="11" s="1"/>
  <c r="AD69" i="11"/>
  <c r="AE69" i="11"/>
  <c r="AG69" i="11" s="1"/>
  <c r="AJ69" i="11"/>
  <c r="AL69" i="11" s="1"/>
  <c r="AM69" i="11" s="1"/>
  <c r="AR69" i="11"/>
  <c r="Q70" i="11"/>
  <c r="V70" i="11"/>
  <c r="X70" i="11" s="1"/>
  <c r="AD70" i="11"/>
  <c r="AE70" i="11"/>
  <c r="AG70" i="11" s="1"/>
  <c r="AJ70" i="11"/>
  <c r="AL70" i="11" s="1"/>
  <c r="AM70" i="11" s="1"/>
  <c r="AR70" i="11"/>
  <c r="Q71" i="11"/>
  <c r="S71" i="11" s="1"/>
  <c r="T71" i="11" s="1"/>
  <c r="V71" i="11"/>
  <c r="X71" i="11" s="1"/>
  <c r="AD71" i="11"/>
  <c r="AE71" i="11"/>
  <c r="AG71" i="11" s="1"/>
  <c r="AJ71" i="11"/>
  <c r="AL71" i="11" s="1"/>
  <c r="AM71" i="11" s="1"/>
  <c r="AR71" i="11"/>
  <c r="Q72" i="11"/>
  <c r="S72" i="11" s="1"/>
  <c r="T72" i="11" s="1"/>
  <c r="V72" i="11"/>
  <c r="X72" i="11" s="1"/>
  <c r="AD72" i="11"/>
  <c r="AE72" i="11"/>
  <c r="AG72" i="11" s="1"/>
  <c r="AJ72" i="11"/>
  <c r="AL72" i="11" s="1"/>
  <c r="AM72" i="11" s="1"/>
  <c r="AR72" i="11"/>
  <c r="Q73" i="11"/>
  <c r="S73" i="11" s="1"/>
  <c r="T73" i="11" s="1"/>
  <c r="V73" i="11"/>
  <c r="X73" i="11" s="1"/>
  <c r="AD73" i="11"/>
  <c r="AE73" i="11"/>
  <c r="AG73" i="11" s="1"/>
  <c r="AJ73" i="11"/>
  <c r="AL73" i="11" s="1"/>
  <c r="AM73" i="11" s="1"/>
  <c r="AR73" i="11"/>
  <c r="Q74" i="11"/>
  <c r="S74" i="11" s="1"/>
  <c r="T74" i="11" s="1"/>
  <c r="V74" i="11"/>
  <c r="X74" i="11" s="1"/>
  <c r="AD74" i="11"/>
  <c r="AE74" i="11"/>
  <c r="AG74" i="11" s="1"/>
  <c r="AJ74" i="11"/>
  <c r="AL74" i="11" s="1"/>
  <c r="AM74" i="11" s="1"/>
  <c r="AR74" i="11"/>
  <c r="Q75" i="11"/>
  <c r="S75" i="11" s="1"/>
  <c r="T75" i="11" s="1"/>
  <c r="V75" i="11"/>
  <c r="X75" i="11" s="1"/>
  <c r="AD75" i="11"/>
  <c r="AE75" i="11"/>
  <c r="AG75" i="11" s="1"/>
  <c r="AJ75" i="11"/>
  <c r="AL75" i="11" s="1"/>
  <c r="AM75" i="11" s="1"/>
  <c r="AR75" i="11"/>
  <c r="Q76" i="11"/>
  <c r="S76" i="11" s="1"/>
  <c r="T76" i="11" s="1"/>
  <c r="V76" i="11"/>
  <c r="X76" i="11" s="1"/>
  <c r="AD76" i="11"/>
  <c r="AE76" i="11"/>
  <c r="AG76" i="11" s="1"/>
  <c r="AJ76" i="11"/>
  <c r="AL76" i="11" s="1"/>
  <c r="AM76" i="11" s="1"/>
  <c r="AR76" i="11"/>
  <c r="Q77" i="11"/>
  <c r="S77" i="11" s="1"/>
  <c r="T77" i="11" s="1"/>
  <c r="V77" i="11"/>
  <c r="X77" i="11" s="1"/>
  <c r="AD77" i="11"/>
  <c r="AE77" i="11"/>
  <c r="AG77" i="11" s="1"/>
  <c r="AJ77" i="11"/>
  <c r="AL77" i="11" s="1"/>
  <c r="AM77" i="11" s="1"/>
  <c r="AR77" i="11"/>
  <c r="Q78" i="11"/>
  <c r="V78" i="11"/>
  <c r="X78" i="11" s="1"/>
  <c r="AD78" i="11"/>
  <c r="AE78" i="11"/>
  <c r="AG78" i="11" s="1"/>
  <c r="AJ78" i="11"/>
  <c r="AL78" i="11" s="1"/>
  <c r="AM78" i="11" s="1"/>
  <c r="AR78" i="11"/>
  <c r="Q79" i="11"/>
  <c r="S79" i="11" s="1"/>
  <c r="T79" i="11" s="1"/>
  <c r="V79" i="11"/>
  <c r="X79" i="11" s="1"/>
  <c r="AD79" i="11"/>
  <c r="AE79" i="11"/>
  <c r="AG79" i="11" s="1"/>
  <c r="AJ79" i="11"/>
  <c r="AL79" i="11" s="1"/>
  <c r="AM79" i="11" s="1"/>
  <c r="AR79" i="11"/>
  <c r="Q81" i="11"/>
  <c r="V81" i="11"/>
  <c r="X81" i="11" s="1"/>
  <c r="AE81" i="11"/>
  <c r="AJ81" i="11"/>
  <c r="AL81" i="11" s="1"/>
  <c r="Q82" i="11"/>
  <c r="S82" i="11" s="1"/>
  <c r="T82" i="11" s="1"/>
  <c r="V82" i="11"/>
  <c r="X82" i="11" s="1"/>
  <c r="AD82" i="11"/>
  <c r="AE82" i="11"/>
  <c r="AJ82" i="11"/>
  <c r="AL82" i="11" s="1"/>
  <c r="AM82" i="11" s="1"/>
  <c r="AR82" i="11"/>
  <c r="Q83" i="11"/>
  <c r="S83" i="11" s="1"/>
  <c r="T83" i="11" s="1"/>
  <c r="V83" i="11"/>
  <c r="X83" i="11" s="1"/>
  <c r="Y83" i="11" s="1"/>
  <c r="AD83" i="11"/>
  <c r="AE83" i="11"/>
  <c r="AJ83" i="11"/>
  <c r="AL83" i="11" s="1"/>
  <c r="AM83" i="11" s="1"/>
  <c r="AR83" i="11"/>
  <c r="Q84" i="11"/>
  <c r="S84" i="11" s="1"/>
  <c r="T84" i="11" s="1"/>
  <c r="V84" i="11"/>
  <c r="X84" i="11" s="1"/>
  <c r="Y84" i="11" s="1"/>
  <c r="AD84" i="11"/>
  <c r="AE84" i="11"/>
  <c r="AG84" i="11" s="1"/>
  <c r="AJ84" i="11"/>
  <c r="AL84" i="11" s="1"/>
  <c r="AM84" i="11" s="1"/>
  <c r="AR84" i="11"/>
  <c r="Q86" i="11"/>
  <c r="V86" i="11"/>
  <c r="X86" i="11" s="1"/>
  <c r="Y86" i="11" s="1"/>
  <c r="AD86" i="11"/>
  <c r="AE86" i="11"/>
  <c r="AG86" i="11" s="1"/>
  <c r="AJ86" i="11"/>
  <c r="AL86" i="11" s="1"/>
  <c r="AM86" i="11" s="1"/>
  <c r="AR86" i="11"/>
  <c r="Q87" i="11"/>
  <c r="S87" i="11" s="1"/>
  <c r="T87" i="11" s="1"/>
  <c r="V87" i="11"/>
  <c r="X87" i="11" s="1"/>
  <c r="Y87" i="11" s="1"/>
  <c r="AD87" i="11"/>
  <c r="AE87" i="11"/>
  <c r="AJ87" i="11"/>
  <c r="AL87" i="11" s="1"/>
  <c r="AM87" i="11" s="1"/>
  <c r="AR87" i="11"/>
  <c r="Q88" i="11"/>
  <c r="S88" i="11" s="1"/>
  <c r="T88" i="11" s="1"/>
  <c r="V88" i="11"/>
  <c r="X88" i="11" s="1"/>
  <c r="Y88" i="11" s="1"/>
  <c r="AD88" i="11"/>
  <c r="AE88" i="11"/>
  <c r="AG88" i="11" s="1"/>
  <c r="AJ88" i="11"/>
  <c r="AL88" i="11" s="1"/>
  <c r="AM88" i="11" s="1"/>
  <c r="AR88" i="11"/>
  <c r="S90" i="11"/>
  <c r="T90" i="11" s="1"/>
  <c r="X90" i="11"/>
  <c r="Y90" i="11" s="1"/>
  <c r="AD90" i="11"/>
  <c r="AL90" i="11"/>
  <c r="AM90" i="11" s="1"/>
  <c r="AR90" i="11"/>
  <c r="P40" i="11"/>
  <c r="P41" i="11"/>
  <c r="P42" i="11"/>
  <c r="P43" i="11"/>
  <c r="P44" i="11"/>
  <c r="P45" i="11"/>
  <c r="P46" i="11"/>
  <c r="P47" i="11"/>
  <c r="P48" i="11"/>
  <c r="P49" i="11"/>
  <c r="P50" i="11"/>
  <c r="P51" i="11"/>
  <c r="P52" i="11"/>
  <c r="P53" i="11"/>
  <c r="P54" i="11"/>
  <c r="P55" i="11"/>
  <c r="P56" i="11"/>
  <c r="P57" i="11"/>
  <c r="P58" i="11"/>
  <c r="P60" i="11"/>
  <c r="P61" i="11"/>
  <c r="P62" i="11"/>
  <c r="P63" i="11"/>
  <c r="P64" i="11"/>
  <c r="P65" i="11"/>
  <c r="P66" i="11"/>
  <c r="P67" i="11"/>
  <c r="P68" i="11"/>
  <c r="P69" i="11"/>
  <c r="P70" i="11"/>
  <c r="P71" i="11"/>
  <c r="P72" i="11"/>
  <c r="P73" i="11"/>
  <c r="P74" i="11"/>
  <c r="P75" i="11"/>
  <c r="P76" i="11"/>
  <c r="P77" i="11"/>
  <c r="P78" i="11"/>
  <c r="P79" i="11"/>
  <c r="P82" i="11"/>
  <c r="P83" i="11"/>
  <c r="P84" i="11"/>
  <c r="P86" i="11"/>
  <c r="P87" i="11"/>
  <c r="P88" i="11"/>
  <c r="P90" i="11"/>
  <c r="M40" i="11"/>
  <c r="M41" i="11"/>
  <c r="M42" i="11"/>
  <c r="M43" i="11"/>
  <c r="M44" i="11"/>
  <c r="M45" i="11"/>
  <c r="M46" i="11"/>
  <c r="M47" i="11"/>
  <c r="M48" i="11"/>
  <c r="M49" i="11"/>
  <c r="M50" i="11"/>
  <c r="M51" i="11"/>
  <c r="M52" i="11"/>
  <c r="M53" i="11"/>
  <c r="M54" i="11"/>
  <c r="M55" i="11"/>
  <c r="M56" i="11"/>
  <c r="M57" i="11"/>
  <c r="M58" i="11"/>
  <c r="M60" i="11"/>
  <c r="M61" i="11"/>
  <c r="M62" i="11"/>
  <c r="M63" i="11"/>
  <c r="M64" i="11"/>
  <c r="M65" i="11"/>
  <c r="M66" i="11"/>
  <c r="M67" i="11"/>
  <c r="M68" i="11"/>
  <c r="M69" i="11"/>
  <c r="M70" i="11"/>
  <c r="M71" i="11"/>
  <c r="M72" i="11"/>
  <c r="M73" i="11"/>
  <c r="M74" i="11"/>
  <c r="M75" i="11"/>
  <c r="M76" i="11"/>
  <c r="M77" i="11"/>
  <c r="M78" i="11"/>
  <c r="M79" i="11"/>
  <c r="M81" i="11"/>
  <c r="M82" i="11"/>
  <c r="M83" i="11"/>
  <c r="M84" i="11"/>
  <c r="M86" i="11"/>
  <c r="M87" i="11"/>
  <c r="M88" i="11"/>
  <c r="M90" i="11"/>
  <c r="J40" i="11"/>
  <c r="K40" i="11" s="1"/>
  <c r="J41" i="11"/>
  <c r="K41" i="11" s="1"/>
  <c r="J42" i="11"/>
  <c r="K42" i="11" s="1"/>
  <c r="J43" i="11"/>
  <c r="K43" i="11" s="1"/>
  <c r="J44" i="11"/>
  <c r="K44" i="11" s="1"/>
  <c r="J45" i="11"/>
  <c r="K45" i="11" s="1"/>
  <c r="J46" i="11"/>
  <c r="J47" i="11"/>
  <c r="K47" i="11" s="1"/>
  <c r="J48" i="11"/>
  <c r="K48" i="11" s="1"/>
  <c r="J49" i="11"/>
  <c r="K49" i="11" s="1"/>
  <c r="J50" i="11"/>
  <c r="K50" i="11" s="1"/>
  <c r="J51" i="11"/>
  <c r="K51" i="11" s="1"/>
  <c r="J52" i="11"/>
  <c r="K52" i="11" s="1"/>
  <c r="J53" i="11"/>
  <c r="K53" i="11" s="1"/>
  <c r="J54" i="11"/>
  <c r="J55" i="11"/>
  <c r="K55" i="11" s="1"/>
  <c r="J56" i="11"/>
  <c r="K56" i="11" s="1"/>
  <c r="J57" i="11"/>
  <c r="K57" i="11" s="1"/>
  <c r="J58" i="11"/>
  <c r="K58" i="11" s="1"/>
  <c r="J60" i="11"/>
  <c r="K60" i="11" s="1"/>
  <c r="J61" i="11"/>
  <c r="K61" i="11" s="1"/>
  <c r="J62" i="11"/>
  <c r="K62" i="11" s="1"/>
  <c r="J63" i="11"/>
  <c r="J64" i="11"/>
  <c r="K64" i="11" s="1"/>
  <c r="J65" i="11"/>
  <c r="K65" i="11" s="1"/>
  <c r="J66" i="11"/>
  <c r="K66" i="11" s="1"/>
  <c r="J67" i="11"/>
  <c r="K67" i="11" s="1"/>
  <c r="J68" i="11"/>
  <c r="K68" i="11" s="1"/>
  <c r="J69" i="11"/>
  <c r="K69" i="11" s="1"/>
  <c r="J70" i="11"/>
  <c r="K70" i="11" s="1"/>
  <c r="J71" i="11"/>
  <c r="J72" i="11"/>
  <c r="K72" i="11" s="1"/>
  <c r="J73" i="11"/>
  <c r="K73" i="11" s="1"/>
  <c r="J74" i="11"/>
  <c r="K74" i="11" s="1"/>
  <c r="J75" i="11"/>
  <c r="K75" i="11" s="1"/>
  <c r="J76" i="11"/>
  <c r="K76" i="11" s="1"/>
  <c r="J77" i="11"/>
  <c r="J78" i="11"/>
  <c r="K78" i="11" s="1"/>
  <c r="J79" i="11"/>
  <c r="K79" i="11" s="1"/>
  <c r="J81" i="11"/>
  <c r="J82" i="11"/>
  <c r="K82" i="11" s="1"/>
  <c r="J83" i="11"/>
  <c r="K83" i="11" s="1"/>
  <c r="J84" i="11"/>
  <c r="K84" i="11" s="1"/>
  <c r="J86" i="11"/>
  <c r="K86" i="11" s="1"/>
  <c r="J87" i="11"/>
  <c r="K87" i="11" s="1"/>
  <c r="J88" i="11"/>
  <c r="K88" i="11" s="1"/>
  <c r="J90" i="11"/>
  <c r="K90" i="11" s="1"/>
  <c r="E40" i="11"/>
  <c r="E41" i="11"/>
  <c r="F41" i="11" s="1"/>
  <c r="E42" i="11"/>
  <c r="F42" i="11" s="1"/>
  <c r="E43" i="11"/>
  <c r="F43" i="11" s="1"/>
  <c r="E44" i="11"/>
  <c r="E45" i="11"/>
  <c r="F45" i="11" s="1"/>
  <c r="E46" i="11"/>
  <c r="F46" i="11" s="1"/>
  <c r="E47" i="11"/>
  <c r="F47" i="11" s="1"/>
  <c r="E48" i="11"/>
  <c r="F48" i="11" s="1"/>
  <c r="E49" i="11"/>
  <c r="F49" i="11" s="1"/>
  <c r="E50" i="11"/>
  <c r="F50" i="11" s="1"/>
  <c r="E51" i="11"/>
  <c r="F51" i="11" s="1"/>
  <c r="E52" i="11"/>
  <c r="E53" i="11"/>
  <c r="F53" i="11" s="1"/>
  <c r="E54" i="11"/>
  <c r="F54" i="11" s="1"/>
  <c r="E55" i="11"/>
  <c r="F55" i="11" s="1"/>
  <c r="E56" i="11"/>
  <c r="E57" i="11"/>
  <c r="F57" i="11" s="1"/>
  <c r="E58" i="11"/>
  <c r="F58" i="11" s="1"/>
  <c r="E60" i="11"/>
  <c r="E61" i="11"/>
  <c r="F61" i="11" s="1"/>
  <c r="E62" i="11"/>
  <c r="F62" i="11" s="1"/>
  <c r="E63" i="11"/>
  <c r="F63" i="11" s="1"/>
  <c r="E64" i="11"/>
  <c r="F64" i="11" s="1"/>
  <c r="E65" i="11"/>
  <c r="F65" i="11" s="1"/>
  <c r="E66" i="11"/>
  <c r="F66" i="11" s="1"/>
  <c r="E67" i="11"/>
  <c r="F67" i="11" s="1"/>
  <c r="E68" i="11"/>
  <c r="F68" i="11" s="1"/>
  <c r="E69" i="11"/>
  <c r="F69" i="11" s="1"/>
  <c r="E70" i="11"/>
  <c r="F70" i="11" s="1"/>
  <c r="E71" i="11"/>
  <c r="F71" i="11" s="1"/>
  <c r="E72" i="11"/>
  <c r="F72" i="11" s="1"/>
  <c r="E73" i="11"/>
  <c r="F73" i="11" s="1"/>
  <c r="E74" i="11"/>
  <c r="F74" i="11" s="1"/>
  <c r="E75" i="11"/>
  <c r="F75" i="11" s="1"/>
  <c r="E76" i="11"/>
  <c r="F76" i="11" s="1"/>
  <c r="E77" i="11"/>
  <c r="F77" i="11" s="1"/>
  <c r="E78" i="11"/>
  <c r="F78" i="11" s="1"/>
  <c r="E79" i="11"/>
  <c r="F79" i="11" s="1"/>
  <c r="E81" i="11"/>
  <c r="E82" i="11"/>
  <c r="F82" i="11" s="1"/>
  <c r="E83" i="11"/>
  <c r="F83" i="11" s="1"/>
  <c r="E84" i="11"/>
  <c r="N84" i="11" s="1"/>
  <c r="E86" i="11"/>
  <c r="F86" i="11" s="1"/>
  <c r="E87" i="11"/>
  <c r="F87" i="11" s="1"/>
  <c r="E88" i="11"/>
  <c r="F88" i="11" s="1"/>
  <c r="E90" i="11"/>
  <c r="F90" i="11" s="1"/>
  <c r="J39" i="11"/>
  <c r="E39" i="11"/>
  <c r="F39" i="11" s="1"/>
  <c r="G38" i="11"/>
  <c r="H38" i="11"/>
  <c r="H36" i="11" s="1"/>
  <c r="L38" i="11"/>
  <c r="U38" i="11"/>
  <c r="Z38" i="11"/>
  <c r="AI38" i="11"/>
  <c r="AN38" i="11"/>
  <c r="C38" i="11"/>
  <c r="C80" i="11"/>
  <c r="C59" i="11"/>
  <c r="O83" i="11" l="1"/>
  <c r="AA75" i="11"/>
  <c r="AA41" i="11"/>
  <c r="O86" i="11"/>
  <c r="O62" i="11"/>
  <c r="O53" i="11"/>
  <c r="O82" i="11"/>
  <c r="O74" i="11"/>
  <c r="AA77" i="11"/>
  <c r="O90" i="11"/>
  <c r="N40" i="11"/>
  <c r="AA73" i="11"/>
  <c r="AA56" i="11"/>
  <c r="N56" i="11"/>
  <c r="AA70" i="11"/>
  <c r="X56" i="11"/>
  <c r="Y56" i="11" s="1"/>
  <c r="S41" i="11"/>
  <c r="T41" i="11" s="1"/>
  <c r="AC41" i="11" s="1"/>
  <c r="O75" i="11"/>
  <c r="E38" i="11"/>
  <c r="O78" i="11"/>
  <c r="AA81" i="11"/>
  <c r="AA76" i="11"/>
  <c r="AA68" i="11"/>
  <c r="AO56" i="11"/>
  <c r="AA52" i="11"/>
  <c r="O70" i="11"/>
  <c r="AA82" i="11"/>
  <c r="AA62" i="11"/>
  <c r="AB58" i="11"/>
  <c r="T58" i="11"/>
  <c r="AC58" i="11" s="1"/>
  <c r="AM52" i="11"/>
  <c r="AQ52" i="11" s="1"/>
  <c r="AP52" i="11"/>
  <c r="O73" i="11"/>
  <c r="F84" i="11"/>
  <c r="O84" i="11" s="1"/>
  <c r="F56" i="11"/>
  <c r="N48" i="11"/>
  <c r="N78" i="11"/>
  <c r="P59" i="11"/>
  <c r="AO88" i="11"/>
  <c r="AB84" i="11"/>
  <c r="AA78" i="11"/>
  <c r="AA69" i="11"/>
  <c r="S68" i="11"/>
  <c r="T68" i="11" s="1"/>
  <c r="AO58" i="11"/>
  <c r="AA58" i="11"/>
  <c r="AO52" i="11"/>
  <c r="AB46" i="11"/>
  <c r="AA44" i="11"/>
  <c r="AA42" i="11"/>
  <c r="AA40" i="11"/>
  <c r="O67" i="11"/>
  <c r="N77" i="11"/>
  <c r="O61" i="11"/>
  <c r="O43" i="11"/>
  <c r="AA84" i="11"/>
  <c r="AJ59" i="11"/>
  <c r="V59" i="11"/>
  <c r="AA51" i="11"/>
  <c r="AA49" i="11"/>
  <c r="O76" i="11"/>
  <c r="N67" i="11"/>
  <c r="O64" i="11"/>
  <c r="AJ80" i="11"/>
  <c r="AB43" i="11"/>
  <c r="AO42" i="11"/>
  <c r="O79" i="11"/>
  <c r="O57" i="11"/>
  <c r="O45" i="11"/>
  <c r="N82" i="11"/>
  <c r="O55" i="11"/>
  <c r="O48" i="11"/>
  <c r="AA86" i="11"/>
  <c r="AE80" i="11"/>
  <c r="AA74" i="11"/>
  <c r="AA72" i="11"/>
  <c r="AA67" i="11"/>
  <c r="AO66" i="11"/>
  <c r="AA66" i="11"/>
  <c r="AA43" i="11"/>
  <c r="E80" i="11"/>
  <c r="N81" i="11"/>
  <c r="G81" i="11"/>
  <c r="F81" i="11" s="1"/>
  <c r="F60" i="11"/>
  <c r="F59" i="11" s="1"/>
  <c r="E59" i="11"/>
  <c r="N71" i="11"/>
  <c r="N65" i="11"/>
  <c r="N44" i="11"/>
  <c r="F44" i="11"/>
  <c r="O44" i="11" s="1"/>
  <c r="O41" i="11"/>
  <c r="N79" i="11"/>
  <c r="N73" i="11"/>
  <c r="N52" i="11"/>
  <c r="F52" i="11"/>
  <c r="O52" i="11" s="1"/>
  <c r="O49" i="11"/>
  <c r="F40" i="11"/>
  <c r="O40" i="11" s="1"/>
  <c r="O87" i="11"/>
  <c r="N63" i="11"/>
  <c r="K63" i="11"/>
  <c r="O63" i="11" s="1"/>
  <c r="O58" i="11"/>
  <c r="O42" i="11"/>
  <c r="N90" i="11"/>
  <c r="M80" i="11"/>
  <c r="AB55" i="11"/>
  <c r="T55" i="11"/>
  <c r="AC55" i="11" s="1"/>
  <c r="K71" i="11"/>
  <c r="O71" i="11" s="1"/>
  <c r="O68" i="11"/>
  <c r="O65" i="11"/>
  <c r="N54" i="11"/>
  <c r="O51" i="11"/>
  <c r="N70" i="11"/>
  <c r="M59" i="11"/>
  <c r="C36" i="11"/>
  <c r="N86" i="11"/>
  <c r="O88" i="11"/>
  <c r="O56" i="11"/>
  <c r="N46" i="11"/>
  <c r="N62" i="11"/>
  <c r="AB45" i="11"/>
  <c r="T45" i="11"/>
  <c r="AC45" i="11" s="1"/>
  <c r="L81" i="11"/>
  <c r="L80" i="11" s="1"/>
  <c r="L36" i="11" s="1"/>
  <c r="N75" i="11"/>
  <c r="O72" i="11"/>
  <c r="O69" i="11"/>
  <c r="O66" i="11"/>
  <c r="O50" i="11"/>
  <c r="O47" i="11"/>
  <c r="AO90" i="11"/>
  <c r="AA88" i="11"/>
  <c r="AO87" i="11"/>
  <c r="S86" i="11"/>
  <c r="S81" i="11"/>
  <c r="AB81" i="11" s="1"/>
  <c r="AA79" i="11"/>
  <c r="S78" i="11"/>
  <c r="T78" i="11" s="1"/>
  <c r="AA71" i="11"/>
  <c r="S70" i="11"/>
  <c r="T70" i="11" s="1"/>
  <c r="X67" i="11"/>
  <c r="Y67" i="11" s="1"/>
  <c r="AA65" i="11"/>
  <c r="AA63" i="11"/>
  <c r="X62" i="11"/>
  <c r="Y62" i="11" s="1"/>
  <c r="AO60" i="11"/>
  <c r="AO57" i="11"/>
  <c r="AO55" i="11"/>
  <c r="AA55" i="11"/>
  <c r="AO53" i="11"/>
  <c r="AA50" i="11"/>
  <c r="AA47" i="11"/>
  <c r="AA45" i="11"/>
  <c r="X44" i="11"/>
  <c r="Y44" i="11" s="1"/>
  <c r="AO41" i="11"/>
  <c r="Q80" i="11"/>
  <c r="X52" i="11"/>
  <c r="Y52" i="11" s="1"/>
  <c r="AA48" i="11"/>
  <c r="AA46" i="11"/>
  <c r="X42" i="11"/>
  <c r="Y42" i="11" s="1"/>
  <c r="AO83" i="11"/>
  <c r="AO64" i="11"/>
  <c r="AA61" i="11"/>
  <c r="AA54" i="11"/>
  <c r="AE59" i="11"/>
  <c r="V80" i="11"/>
  <c r="AO86" i="11"/>
  <c r="AO84" i="11"/>
  <c r="AN81" i="11"/>
  <c r="AN80" i="11" s="1"/>
  <c r="AN36" i="11" s="1"/>
  <c r="X80" i="11"/>
  <c r="Z81" i="11"/>
  <c r="Z80" i="11" s="1"/>
  <c r="Z36" i="11" s="1"/>
  <c r="AO63" i="11"/>
  <c r="AO62" i="11"/>
  <c r="AQ60" i="11"/>
  <c r="AB50" i="11"/>
  <c r="AB49" i="11"/>
  <c r="AO40" i="11"/>
  <c r="Q59" i="11"/>
  <c r="AQ63" i="11"/>
  <c r="AR59" i="11"/>
  <c r="AC83" i="11"/>
  <c r="AD59" i="11"/>
  <c r="AC49" i="11"/>
  <c r="AL80" i="11"/>
  <c r="AQ64" i="11"/>
  <c r="AQ56" i="11"/>
  <c r="AQ57" i="11"/>
  <c r="AQ53" i="11"/>
  <c r="AG59" i="11"/>
  <c r="AC90" i="11"/>
  <c r="AB88" i="11"/>
  <c r="AC87" i="11"/>
  <c r="AB66" i="11"/>
  <c r="AB63" i="11"/>
  <c r="AB47" i="11"/>
  <c r="AC40" i="11"/>
  <c r="AB51" i="11"/>
  <c r="AB48" i="11"/>
  <c r="T66" i="11"/>
  <c r="AC66" i="11" s="1"/>
  <c r="T62" i="11"/>
  <c r="T51" i="11"/>
  <c r="AC51" i="11" s="1"/>
  <c r="T47" i="11"/>
  <c r="AC47" i="11" s="1"/>
  <c r="T43" i="11"/>
  <c r="AC43" i="11" s="1"/>
  <c r="T42" i="11"/>
  <c r="N88" i="11"/>
  <c r="N87" i="11"/>
  <c r="N83" i="11"/>
  <c r="J80" i="11"/>
  <c r="N69" i="11"/>
  <c r="N61" i="11"/>
  <c r="K77" i="11"/>
  <c r="O77" i="11" s="1"/>
  <c r="N76" i="11"/>
  <c r="N72" i="11"/>
  <c r="N68" i="11"/>
  <c r="N64" i="11"/>
  <c r="N60" i="11"/>
  <c r="J59" i="11"/>
  <c r="N74" i="11"/>
  <c r="N66" i="11"/>
  <c r="K54" i="11"/>
  <c r="O54" i="11" s="1"/>
  <c r="K46" i="11"/>
  <c r="O46" i="11" s="1"/>
  <c r="N57" i="11"/>
  <c r="N53" i="11"/>
  <c r="N49" i="11"/>
  <c r="N45" i="11"/>
  <c r="N41" i="11"/>
  <c r="J38" i="11"/>
  <c r="N50" i="11"/>
  <c r="N42" i="11"/>
  <c r="N58" i="11"/>
  <c r="N55" i="11"/>
  <c r="N51" i="11"/>
  <c r="N47" i="11"/>
  <c r="N43" i="11"/>
  <c r="AB90" i="11"/>
  <c r="AG90" i="11"/>
  <c r="AA90" i="11"/>
  <c r="AC88" i="11"/>
  <c r="AG87" i="11"/>
  <c r="AA87" i="11"/>
  <c r="AC84" i="11"/>
  <c r="AG83" i="11"/>
  <c r="AA83" i="11"/>
  <c r="AP79" i="11"/>
  <c r="AH79" i="11"/>
  <c r="AQ79" i="11" s="1"/>
  <c r="AP77" i="11"/>
  <c r="AH77" i="11"/>
  <c r="AQ77" i="11" s="1"/>
  <c r="AP75" i="11"/>
  <c r="AH75" i="11"/>
  <c r="AQ75" i="11" s="1"/>
  <c r="AP73" i="11"/>
  <c r="AH73" i="11"/>
  <c r="AQ73" i="11" s="1"/>
  <c r="AP71" i="11"/>
  <c r="AH71" i="11"/>
  <c r="AQ71" i="11" s="1"/>
  <c r="AP69" i="11"/>
  <c r="AH69" i="11"/>
  <c r="AQ69" i="11" s="1"/>
  <c r="AP67" i="11"/>
  <c r="AH67" i="11"/>
  <c r="AQ67" i="11" s="1"/>
  <c r="AB64" i="11"/>
  <c r="T64" i="11"/>
  <c r="AC64" i="11" s="1"/>
  <c r="AM54" i="11"/>
  <c r="AP54" i="11"/>
  <c r="Y82" i="11"/>
  <c r="AC82" i="11" s="1"/>
  <c r="AB82" i="11"/>
  <c r="AG81" i="11"/>
  <c r="AO81" i="11"/>
  <c r="Y78" i="11"/>
  <c r="Y76" i="11"/>
  <c r="AC76" i="11" s="1"/>
  <c r="AB76" i="11"/>
  <c r="Y74" i="11"/>
  <c r="AC74" i="11" s="1"/>
  <c r="AB74" i="11"/>
  <c r="Y72" i="11"/>
  <c r="AC72" i="11" s="1"/>
  <c r="AB72" i="11"/>
  <c r="Y70" i="11"/>
  <c r="Y68" i="11"/>
  <c r="AC68" i="11" s="1"/>
  <c r="AM65" i="11"/>
  <c r="AQ65" i="11" s="1"/>
  <c r="AP65" i="11"/>
  <c r="AB60" i="11"/>
  <c r="T60" i="11"/>
  <c r="AP88" i="11"/>
  <c r="AH88" i="11"/>
  <c r="AQ88" i="11" s="1"/>
  <c r="AP86" i="11"/>
  <c r="AH86" i="11"/>
  <c r="AQ86" i="11" s="1"/>
  <c r="AP84" i="11"/>
  <c r="AH84" i="11"/>
  <c r="AQ84" i="11" s="1"/>
  <c r="AG82" i="11"/>
  <c r="AO82" i="11"/>
  <c r="AP78" i="11"/>
  <c r="AH78" i="11"/>
  <c r="AQ78" i="11" s="1"/>
  <c r="AP76" i="11"/>
  <c r="AH76" i="11"/>
  <c r="AQ76" i="11" s="1"/>
  <c r="AP74" i="11"/>
  <c r="AH74" i="11"/>
  <c r="AQ74" i="11" s="1"/>
  <c r="AP72" i="11"/>
  <c r="AH72" i="11"/>
  <c r="AQ72" i="11" s="1"/>
  <c r="AP70" i="11"/>
  <c r="AH70" i="11"/>
  <c r="AQ70" i="11" s="1"/>
  <c r="AP68" i="11"/>
  <c r="AH68" i="11"/>
  <c r="AQ68" i="11" s="1"/>
  <c r="AM61" i="11"/>
  <c r="AP61" i="11"/>
  <c r="AB57" i="11"/>
  <c r="T57" i="11"/>
  <c r="AC57" i="11" s="1"/>
  <c r="AB87" i="11"/>
  <c r="AB83" i="11"/>
  <c r="Y79" i="11"/>
  <c r="AC79" i="11" s="1"/>
  <c r="AB79" i="11"/>
  <c r="Y77" i="11"/>
  <c r="AC77" i="11" s="1"/>
  <c r="AB77" i="11"/>
  <c r="Y75" i="11"/>
  <c r="AC75" i="11" s="1"/>
  <c r="AB75" i="11"/>
  <c r="Y73" i="11"/>
  <c r="AC73" i="11" s="1"/>
  <c r="AB73" i="11"/>
  <c r="Y71" i="11"/>
  <c r="AC71" i="11" s="1"/>
  <c r="AB71" i="11"/>
  <c r="Y69" i="11"/>
  <c r="AC69" i="11" s="1"/>
  <c r="AB69" i="11"/>
  <c r="AB53" i="11"/>
  <c r="T53" i="11"/>
  <c r="AC53" i="11" s="1"/>
  <c r="AO79" i="11"/>
  <c r="AO78" i="11"/>
  <c r="AO77" i="11"/>
  <c r="AO76" i="11"/>
  <c r="AO75" i="11"/>
  <c r="AO74" i="11"/>
  <c r="AO73" i="11"/>
  <c r="AO72" i="11"/>
  <c r="AO71" i="11"/>
  <c r="AO70" i="11"/>
  <c r="AO69" i="11"/>
  <c r="AO68" i="11"/>
  <c r="AO67" i="11"/>
  <c r="AL66" i="11"/>
  <c r="AO65" i="11"/>
  <c r="S65" i="11"/>
  <c r="AP64" i="11"/>
  <c r="AA64" i="11"/>
  <c r="AL62" i="11"/>
  <c r="AO61" i="11"/>
  <c r="S61" i="11"/>
  <c r="AP60" i="11"/>
  <c r="AA60" i="11"/>
  <c r="AL58" i="11"/>
  <c r="AP57" i="11"/>
  <c r="AA57" i="11"/>
  <c r="AL55" i="11"/>
  <c r="AO54" i="11"/>
  <c r="S54" i="11"/>
  <c r="AP53" i="11"/>
  <c r="AA53" i="11"/>
  <c r="T52" i="11"/>
  <c r="AO51" i="11"/>
  <c r="AG51" i="11"/>
  <c r="T50" i="11"/>
  <c r="AC50" i="11" s="1"/>
  <c r="AO49" i="11"/>
  <c r="AG49" i="11"/>
  <c r="T48" i="11"/>
  <c r="AC48" i="11" s="1"/>
  <c r="AO47" i="11"/>
  <c r="AG47" i="11"/>
  <c r="T46" i="11"/>
  <c r="AC46" i="11" s="1"/>
  <c r="AO45" i="11"/>
  <c r="AG45" i="11"/>
  <c r="T44" i="11"/>
  <c r="T67" i="11"/>
  <c r="AP63" i="11"/>
  <c r="T63" i="11"/>
  <c r="AC63" i="11" s="1"/>
  <c r="AP56" i="11"/>
  <c r="T56" i="11"/>
  <c r="AC56" i="11" s="1"/>
  <c r="AO50" i="11"/>
  <c r="AG50" i="11"/>
  <c r="AO48" i="11"/>
  <c r="AG48" i="11"/>
  <c r="AO46" i="11"/>
  <c r="AG46" i="11"/>
  <c r="AO44" i="11"/>
  <c r="AG44" i="11"/>
  <c r="AO43" i="11"/>
  <c r="AG43" i="11"/>
  <c r="AG42" i="11"/>
  <c r="AG41" i="11"/>
  <c r="AG40" i="11"/>
  <c r="AB40" i="11"/>
  <c r="F80" i="11" l="1"/>
  <c r="AB78" i="11"/>
  <c r="Y81" i="11"/>
  <c r="Y80" i="11" s="1"/>
  <c r="AB42" i="11"/>
  <c r="AB41" i="11"/>
  <c r="AB67" i="11"/>
  <c r="AB44" i="11"/>
  <c r="AB68" i="11"/>
  <c r="AC42" i="11"/>
  <c r="AC62" i="11"/>
  <c r="E36" i="11"/>
  <c r="AB56" i="11"/>
  <c r="J36" i="11"/>
  <c r="AA80" i="11"/>
  <c r="AB70" i="11"/>
  <c r="K59" i="11"/>
  <c r="AA59" i="11"/>
  <c r="F38" i="11"/>
  <c r="F36" i="11" s="1"/>
  <c r="AC52" i="11"/>
  <c r="AC70" i="11"/>
  <c r="AC78" i="11"/>
  <c r="AO80" i="11"/>
  <c r="O60" i="11"/>
  <c r="O59" i="11" s="1"/>
  <c r="AB62" i="11"/>
  <c r="AB52" i="11"/>
  <c r="T86" i="11"/>
  <c r="AC86" i="11" s="1"/>
  <c r="AB86" i="11"/>
  <c r="AB80" i="11" s="1"/>
  <c r="P81" i="11"/>
  <c r="P80" i="11" s="1"/>
  <c r="G80" i="11"/>
  <c r="G36" i="11" s="1"/>
  <c r="AO59" i="11"/>
  <c r="AG80" i="11"/>
  <c r="AI81" i="11"/>
  <c r="AH81" i="11" s="1"/>
  <c r="N80" i="11"/>
  <c r="AC67" i="11"/>
  <c r="X59" i="11"/>
  <c r="AM81" i="11"/>
  <c r="AM80" i="11" s="1"/>
  <c r="S80" i="11"/>
  <c r="U81" i="11"/>
  <c r="K81" i="11"/>
  <c r="AQ61" i="11"/>
  <c r="AL59" i="11"/>
  <c r="AH59" i="11"/>
  <c r="Y59" i="11"/>
  <c r="AC60" i="11"/>
  <c r="S59" i="11"/>
  <c r="N59" i="11"/>
  <c r="AH42" i="11"/>
  <c r="AQ42" i="11" s="1"/>
  <c r="AP42" i="11"/>
  <c r="AH51" i="11"/>
  <c r="AQ51" i="11" s="1"/>
  <c r="AP51" i="11"/>
  <c r="AM58" i="11"/>
  <c r="AQ58" i="11" s="1"/>
  <c r="AP58" i="11"/>
  <c r="AB65" i="11"/>
  <c r="T65" i="11"/>
  <c r="AC65" i="11" s="1"/>
  <c r="AH43" i="11"/>
  <c r="AQ43" i="11" s="1"/>
  <c r="AP43" i="11"/>
  <c r="AH46" i="11"/>
  <c r="AQ46" i="11" s="1"/>
  <c r="AP46" i="11"/>
  <c r="AH50" i="11"/>
  <c r="AQ50" i="11" s="1"/>
  <c r="AP50" i="11"/>
  <c r="AH49" i="11"/>
  <c r="AQ49" i="11" s="1"/>
  <c r="AP49" i="11"/>
  <c r="AB54" i="11"/>
  <c r="T54" i="11"/>
  <c r="AC54" i="11" s="1"/>
  <c r="AM62" i="11"/>
  <c r="AQ62" i="11" s="1"/>
  <c r="AP62" i="11"/>
  <c r="AP83" i="11"/>
  <c r="AH83" i="11"/>
  <c r="AQ83" i="11" s="1"/>
  <c r="AH40" i="11"/>
  <c r="AP40" i="11"/>
  <c r="AC44" i="11"/>
  <c r="AH47" i="11"/>
  <c r="AQ47" i="11" s="1"/>
  <c r="AP47" i="11"/>
  <c r="AM66" i="11"/>
  <c r="AQ66" i="11" s="1"/>
  <c r="AP66" i="11"/>
  <c r="AP90" i="11"/>
  <c r="AH90" i="11"/>
  <c r="AQ90" i="11" s="1"/>
  <c r="AH41" i="11"/>
  <c r="AQ41" i="11" s="1"/>
  <c r="AP41" i="11"/>
  <c r="AH44" i="11"/>
  <c r="AQ44" i="11" s="1"/>
  <c r="AP44" i="11"/>
  <c r="AH48" i="11"/>
  <c r="AQ48" i="11" s="1"/>
  <c r="AP48" i="11"/>
  <c r="AH45" i="11"/>
  <c r="AQ45" i="11" s="1"/>
  <c r="AP45" i="11"/>
  <c r="AM55" i="11"/>
  <c r="AQ55" i="11" s="1"/>
  <c r="AP55" i="11"/>
  <c r="AB61" i="11"/>
  <c r="T61" i="11"/>
  <c r="AC61" i="11" s="1"/>
  <c r="AP82" i="11"/>
  <c r="AH82" i="11"/>
  <c r="AQ82" i="11" s="1"/>
  <c r="AP81" i="11"/>
  <c r="AQ54" i="11"/>
  <c r="AP87" i="11"/>
  <c r="AH87" i="11"/>
  <c r="AQ87" i="11" s="1"/>
  <c r="O81" i="11" l="1"/>
  <c r="O80" i="11" s="1"/>
  <c r="K80" i="11"/>
  <c r="AB59" i="11"/>
  <c r="AD81" i="11"/>
  <c r="AD80" i="11" s="1"/>
  <c r="U80" i="11"/>
  <c r="U36" i="11" s="1"/>
  <c r="AI80" i="11"/>
  <c r="AI36" i="11" s="1"/>
  <c r="AR81" i="11"/>
  <c r="AR80" i="11" s="1"/>
  <c r="T81" i="11"/>
  <c r="AM59" i="11"/>
  <c r="AP59" i="11"/>
  <c r="AQ81" i="11"/>
  <c r="AQ80" i="11" s="1"/>
  <c r="AH80" i="11"/>
  <c r="AP80" i="11"/>
  <c r="AQ59" i="11"/>
  <c r="T59" i="11"/>
  <c r="AC59" i="11"/>
  <c r="AQ40" i="11"/>
  <c r="T80" i="11" l="1"/>
  <c r="AC81" i="11"/>
  <c r="AC80" i="11" s="1"/>
  <c r="AR99" i="11"/>
  <c r="AJ99" i="11"/>
  <c r="AL99" i="11" s="1"/>
  <c r="AM99" i="11" s="1"/>
  <c r="AE99" i="11"/>
  <c r="AG99" i="11" s="1"/>
  <c r="AD99" i="11"/>
  <c r="V99" i="11"/>
  <c r="X99" i="11" s="1"/>
  <c r="Q99" i="11"/>
  <c r="S99" i="11" s="1"/>
  <c r="T99" i="11" s="1"/>
  <c r="P99" i="11"/>
  <c r="M99" i="11"/>
  <c r="J99" i="11"/>
  <c r="K99" i="11" s="1"/>
  <c r="E99" i="11"/>
  <c r="F99" i="11" s="1"/>
  <c r="AJ98" i="11"/>
  <c r="AL98" i="11" s="1"/>
  <c r="AE98" i="11"/>
  <c r="V98" i="11"/>
  <c r="X98" i="11" s="1"/>
  <c r="Q98" i="11"/>
  <c r="S98" i="11" s="1"/>
  <c r="U98" i="11" s="1"/>
  <c r="M98" i="11"/>
  <c r="J98" i="11"/>
  <c r="L98" i="11" s="1"/>
  <c r="E98" i="11"/>
  <c r="AR97" i="11"/>
  <c r="AJ97" i="11"/>
  <c r="AL97" i="11" s="1"/>
  <c r="AE97" i="11"/>
  <c r="AG97" i="11" s="1"/>
  <c r="AD97" i="11"/>
  <c r="V97" i="11"/>
  <c r="X97" i="11" s="1"/>
  <c r="Y97" i="11" s="1"/>
  <c r="Q97" i="11"/>
  <c r="S97" i="11" s="1"/>
  <c r="P97" i="11"/>
  <c r="M97" i="11"/>
  <c r="J97" i="11"/>
  <c r="K97" i="11" s="1"/>
  <c r="E97" i="11"/>
  <c r="H96" i="11"/>
  <c r="C96" i="11"/>
  <c r="AR95" i="11"/>
  <c r="AJ95" i="11"/>
  <c r="AE95" i="11"/>
  <c r="AD95" i="11"/>
  <c r="V95" i="11"/>
  <c r="Q95" i="11"/>
  <c r="P95" i="11"/>
  <c r="M95" i="11"/>
  <c r="J95" i="11"/>
  <c r="E95" i="11"/>
  <c r="AR94" i="11"/>
  <c r="AJ94" i="11"/>
  <c r="AG94" i="11"/>
  <c r="AD94" i="11"/>
  <c r="V94" i="11"/>
  <c r="S94" i="11"/>
  <c r="P94" i="11"/>
  <c r="M94" i="11"/>
  <c r="J94" i="11"/>
  <c r="K94" i="11" s="1"/>
  <c r="E94" i="11"/>
  <c r="AR93" i="11"/>
  <c r="AJ93" i="11"/>
  <c r="AL93" i="11" s="1"/>
  <c r="AM93" i="11" s="1"/>
  <c r="AE93" i="11"/>
  <c r="AG93" i="11" s="1"/>
  <c r="AD93" i="11"/>
  <c r="V93" i="11"/>
  <c r="X93" i="11" s="1"/>
  <c r="Y93" i="11" s="1"/>
  <c r="Q93" i="11"/>
  <c r="S93" i="11" s="1"/>
  <c r="P93" i="11"/>
  <c r="M93" i="11"/>
  <c r="J93" i="11"/>
  <c r="K93" i="11" s="1"/>
  <c r="E93" i="11"/>
  <c r="AR39" i="11"/>
  <c r="AR38" i="11" s="1"/>
  <c r="AR36" i="11" s="1"/>
  <c r="AJ39" i="11"/>
  <c r="AJ38" i="11" s="1"/>
  <c r="AJ36" i="11" s="1"/>
  <c r="AE39" i="11"/>
  <c r="AD39" i="11"/>
  <c r="AD38" i="11" s="1"/>
  <c r="AD36" i="11" s="1"/>
  <c r="V39" i="11"/>
  <c r="Q39" i="11"/>
  <c r="P39" i="11"/>
  <c r="P38" i="11" s="1"/>
  <c r="M39" i="11"/>
  <c r="M38" i="11" s="1"/>
  <c r="M36" i="11" s="1"/>
  <c r="K39" i="11"/>
  <c r="K38" i="11" s="1"/>
  <c r="K36" i="11" s="1"/>
  <c r="AJ35" i="11"/>
  <c r="AL35" i="11" s="1"/>
  <c r="AN35" i="11" s="1"/>
  <c r="AE35" i="11"/>
  <c r="AG35" i="11" s="1"/>
  <c r="V35" i="11"/>
  <c r="Q35" i="11"/>
  <c r="S35" i="11" s="1"/>
  <c r="U35" i="11" s="1"/>
  <c r="M35" i="11"/>
  <c r="J35" i="11"/>
  <c r="L35" i="11" s="1"/>
  <c r="E35" i="11"/>
  <c r="G35" i="11" s="1"/>
  <c r="AJ34" i="11"/>
  <c r="AL34" i="11" s="1"/>
  <c r="AN34" i="11" s="1"/>
  <c r="AE34" i="11"/>
  <c r="AG34" i="11" s="1"/>
  <c r="V34" i="11"/>
  <c r="X34" i="11" s="1"/>
  <c r="Z34" i="11" s="1"/>
  <c r="Q34" i="11"/>
  <c r="S34" i="11" s="1"/>
  <c r="M34" i="11"/>
  <c r="J34" i="11"/>
  <c r="L34" i="11" s="1"/>
  <c r="E34" i="11"/>
  <c r="AR33" i="11"/>
  <c r="AJ33" i="11"/>
  <c r="AL33" i="11" s="1"/>
  <c r="AM33" i="11" s="1"/>
  <c r="AE33" i="11"/>
  <c r="AG33" i="11" s="1"/>
  <c r="AD33" i="11"/>
  <c r="V33" i="11"/>
  <c r="X33" i="11" s="1"/>
  <c r="Y33" i="11" s="1"/>
  <c r="Q33" i="11"/>
  <c r="P33" i="11"/>
  <c r="M33" i="11"/>
  <c r="J33" i="11"/>
  <c r="K33" i="11" s="1"/>
  <c r="E33" i="11"/>
  <c r="F33" i="11" s="1"/>
  <c r="AR32" i="11"/>
  <c r="AJ32" i="11"/>
  <c r="AL32" i="11" s="1"/>
  <c r="AM32" i="11" s="1"/>
  <c r="AE32" i="11"/>
  <c r="AG32" i="11" s="1"/>
  <c r="AH32" i="11" s="1"/>
  <c r="AD32" i="11"/>
  <c r="V32" i="11"/>
  <c r="X32" i="11" s="1"/>
  <c r="Y32" i="11" s="1"/>
  <c r="Q32" i="11"/>
  <c r="S32" i="11" s="1"/>
  <c r="P32" i="11"/>
  <c r="M32" i="11"/>
  <c r="J32" i="11"/>
  <c r="K32" i="11" s="1"/>
  <c r="E32" i="11"/>
  <c r="AR31" i="11"/>
  <c r="AJ31" i="11"/>
  <c r="AL31" i="11" s="1"/>
  <c r="AM31" i="11" s="1"/>
  <c r="AE31" i="11"/>
  <c r="AG31" i="11" s="1"/>
  <c r="AD31" i="11"/>
  <c r="V31" i="11"/>
  <c r="X31" i="11" s="1"/>
  <c r="Y31" i="11" s="1"/>
  <c r="Q31" i="11"/>
  <c r="P31" i="11"/>
  <c r="M31" i="11"/>
  <c r="J31" i="11"/>
  <c r="K31" i="11" s="1"/>
  <c r="E31" i="11"/>
  <c r="F31" i="11" s="1"/>
  <c r="AR30" i="11"/>
  <c r="AJ30" i="11"/>
  <c r="AL30" i="11" s="1"/>
  <c r="AM30" i="11" s="1"/>
  <c r="AE30" i="11"/>
  <c r="AG30" i="11" s="1"/>
  <c r="AH30" i="11" s="1"/>
  <c r="AD30" i="11"/>
  <c r="V30" i="11"/>
  <c r="X30" i="11" s="1"/>
  <c r="Y30" i="11" s="1"/>
  <c r="Q30" i="11"/>
  <c r="S30" i="11" s="1"/>
  <c r="P30" i="11"/>
  <c r="M30" i="11"/>
  <c r="J30" i="11"/>
  <c r="K30" i="11" s="1"/>
  <c r="E30" i="11"/>
  <c r="AR29" i="11"/>
  <c r="AJ29" i="11"/>
  <c r="AL29" i="11" s="1"/>
  <c r="AE29" i="11"/>
  <c r="AG29" i="11" s="1"/>
  <c r="AD29" i="11"/>
  <c r="V29" i="11"/>
  <c r="X29" i="11" s="1"/>
  <c r="Y29" i="11" s="1"/>
  <c r="Q29" i="11"/>
  <c r="S29" i="11" s="1"/>
  <c r="P29" i="11"/>
  <c r="M29" i="11"/>
  <c r="J29" i="11"/>
  <c r="K29" i="11" s="1"/>
  <c r="E29" i="11"/>
  <c r="F29" i="11" s="1"/>
  <c r="H28" i="11"/>
  <c r="C28" i="11"/>
  <c r="AR27" i="11"/>
  <c r="AJ27" i="11"/>
  <c r="AL27" i="11" s="1"/>
  <c r="AM27" i="11" s="1"/>
  <c r="AE27" i="11"/>
  <c r="AG27" i="11" s="1"/>
  <c r="AD27" i="11"/>
  <c r="V27" i="11"/>
  <c r="X27" i="11" s="1"/>
  <c r="Y27" i="11" s="1"/>
  <c r="Q27" i="11"/>
  <c r="P27" i="11"/>
  <c r="M27" i="11"/>
  <c r="J27" i="11"/>
  <c r="K27" i="11" s="1"/>
  <c r="E27" i="11"/>
  <c r="F27" i="11" s="1"/>
  <c r="AR26" i="11"/>
  <c r="AJ26" i="11"/>
  <c r="AL26" i="11" s="1"/>
  <c r="AM26" i="11" s="1"/>
  <c r="AE26" i="11"/>
  <c r="AG26" i="11" s="1"/>
  <c r="AD26" i="11"/>
  <c r="V26" i="11"/>
  <c r="X26" i="11" s="1"/>
  <c r="Y26" i="11" s="1"/>
  <c r="Q26" i="11"/>
  <c r="P26" i="11"/>
  <c r="M26" i="11"/>
  <c r="J26" i="11"/>
  <c r="K26" i="11" s="1"/>
  <c r="E26" i="11"/>
  <c r="AR25" i="11"/>
  <c r="AJ25" i="11"/>
  <c r="AL25" i="11" s="1"/>
  <c r="AM25" i="11" s="1"/>
  <c r="AE25" i="11"/>
  <c r="AG25" i="11" s="1"/>
  <c r="AD25" i="11"/>
  <c r="V25" i="11"/>
  <c r="X25" i="11" s="1"/>
  <c r="Y25" i="11" s="1"/>
  <c r="Q25" i="11"/>
  <c r="P25" i="11"/>
  <c r="M25" i="11"/>
  <c r="J25" i="11"/>
  <c r="K25" i="11" s="1"/>
  <c r="E25" i="11"/>
  <c r="F25" i="11" s="1"/>
  <c r="AR24" i="11"/>
  <c r="AJ24" i="11"/>
  <c r="AL24" i="11" s="1"/>
  <c r="AM24" i="11" s="1"/>
  <c r="AE24" i="11"/>
  <c r="AG24" i="11" s="1"/>
  <c r="AD24" i="11"/>
  <c r="V24" i="11"/>
  <c r="X24" i="11" s="1"/>
  <c r="Y24" i="11" s="1"/>
  <c r="Q24" i="11"/>
  <c r="P24" i="11"/>
  <c r="M24" i="11"/>
  <c r="J24" i="11"/>
  <c r="K24" i="11" s="1"/>
  <c r="E24" i="11"/>
  <c r="AR23" i="11"/>
  <c r="AJ23" i="11"/>
  <c r="AL23" i="11" s="1"/>
  <c r="AM23" i="11" s="1"/>
  <c r="AE23" i="11"/>
  <c r="AG23" i="11" s="1"/>
  <c r="AD23" i="11"/>
  <c r="V23" i="11"/>
  <c r="Q23" i="11"/>
  <c r="S23" i="11" s="1"/>
  <c r="P23" i="11"/>
  <c r="M23" i="11"/>
  <c r="J23" i="11"/>
  <c r="K23" i="11" s="1"/>
  <c r="E23" i="11"/>
  <c r="F23" i="11" s="1"/>
  <c r="AR22" i="11"/>
  <c r="AJ22" i="11"/>
  <c r="AL22" i="11" s="1"/>
  <c r="AE22" i="11"/>
  <c r="AG22" i="11" s="1"/>
  <c r="AD22" i="11"/>
  <c r="V22" i="11"/>
  <c r="X22" i="11" s="1"/>
  <c r="Q22" i="11"/>
  <c r="P22" i="11"/>
  <c r="M22" i="11"/>
  <c r="J22" i="11"/>
  <c r="K22" i="11" s="1"/>
  <c r="E22" i="11"/>
  <c r="AN20" i="11"/>
  <c r="AI20" i="11"/>
  <c r="Z20" i="11"/>
  <c r="U20" i="11"/>
  <c r="L20" i="11"/>
  <c r="H20" i="11"/>
  <c r="G20" i="11"/>
  <c r="X94" i="11" l="1"/>
  <c r="AL94" i="11"/>
  <c r="AL95" i="11"/>
  <c r="K95" i="11"/>
  <c r="X95" i="11"/>
  <c r="AG95" i="11"/>
  <c r="S95" i="11"/>
  <c r="S39" i="11"/>
  <c r="S38" i="11" s="1"/>
  <c r="S36" i="11" s="1"/>
  <c r="Q38" i="11"/>
  <c r="Q36" i="11" s="1"/>
  <c r="N97" i="11"/>
  <c r="V38" i="11"/>
  <c r="V36" i="11" s="1"/>
  <c r="X39" i="11"/>
  <c r="X38" i="11" s="1"/>
  <c r="X36" i="11" s="1"/>
  <c r="AG39" i="11"/>
  <c r="AE38" i="11"/>
  <c r="AE36" i="11" s="1"/>
  <c r="V96" i="11"/>
  <c r="AA22" i="11"/>
  <c r="AA24" i="11"/>
  <c r="N26" i="11"/>
  <c r="AA26" i="11"/>
  <c r="N34" i="11"/>
  <c r="N95" i="11"/>
  <c r="L28" i="11"/>
  <c r="L19" i="11" s="1"/>
  <c r="P20" i="11"/>
  <c r="AA31" i="11"/>
  <c r="O33" i="11"/>
  <c r="AA33" i="11"/>
  <c r="Q96" i="11"/>
  <c r="N32" i="11"/>
  <c r="O31" i="11"/>
  <c r="N30" i="11"/>
  <c r="M28" i="11"/>
  <c r="AE20" i="11"/>
  <c r="C19" i="11"/>
  <c r="C100" i="11" s="1"/>
  <c r="V20" i="11"/>
  <c r="O25" i="11"/>
  <c r="AA25" i="11"/>
  <c r="M96" i="11"/>
  <c r="AO98" i="11"/>
  <c r="AR20" i="11"/>
  <c r="AA35" i="11"/>
  <c r="AO94" i="11"/>
  <c r="AO95" i="11"/>
  <c r="AP25" i="11"/>
  <c r="AP94" i="11"/>
  <c r="AI34" i="11"/>
  <c r="AH34" i="11" s="1"/>
  <c r="J28" i="11"/>
  <c r="N24" i="11"/>
  <c r="K34" i="11"/>
  <c r="N22" i="11"/>
  <c r="AN28" i="11"/>
  <c r="AN19" i="11" s="1"/>
  <c r="Y22" i="11"/>
  <c r="AM29" i="11"/>
  <c r="AL28" i="11"/>
  <c r="J20" i="11"/>
  <c r="AA34" i="11"/>
  <c r="AL39" i="11"/>
  <c r="AD20" i="11"/>
  <c r="O23" i="11"/>
  <c r="AP23" i="11"/>
  <c r="O27" i="11"/>
  <c r="AA27" i="11"/>
  <c r="AP27" i="11"/>
  <c r="H19" i="11"/>
  <c r="H100" i="11" s="1"/>
  <c r="AE28" i="11"/>
  <c r="U34" i="11"/>
  <c r="U28" i="11" s="1"/>
  <c r="U19" i="11" s="1"/>
  <c r="N39" i="11"/>
  <c r="AN98" i="11"/>
  <c r="AN96" i="11" s="1"/>
  <c r="K20" i="11"/>
  <c r="X23" i="11"/>
  <c r="Y23" i="11" s="1"/>
  <c r="AP29" i="11"/>
  <c r="AQ32" i="11"/>
  <c r="AP33" i="11"/>
  <c r="AM34" i="11"/>
  <c r="AP93" i="11"/>
  <c r="AH93" i="11"/>
  <c r="AQ93" i="11" s="1"/>
  <c r="AQ30" i="11"/>
  <c r="AP31" i="11"/>
  <c r="E20" i="11"/>
  <c r="M20" i="11"/>
  <c r="V28" i="11"/>
  <c r="AH97" i="11"/>
  <c r="Z98" i="11"/>
  <c r="Z96" i="11" s="1"/>
  <c r="N93" i="11"/>
  <c r="AE96" i="11"/>
  <c r="AO93" i="11"/>
  <c r="AH94" i="11"/>
  <c r="AO97" i="11"/>
  <c r="AG98" i="11"/>
  <c r="AA99" i="11"/>
  <c r="N94" i="11"/>
  <c r="J96" i="11"/>
  <c r="AJ96" i="11"/>
  <c r="AA98" i="11"/>
  <c r="O99" i="11"/>
  <c r="AM22" i="11"/>
  <c r="AM20" i="11" s="1"/>
  <c r="AL20" i="11"/>
  <c r="O29" i="11"/>
  <c r="AB30" i="11"/>
  <c r="T30" i="11"/>
  <c r="AC30" i="11" s="1"/>
  <c r="AB32" i="11"/>
  <c r="T32" i="11"/>
  <c r="AC32" i="11" s="1"/>
  <c r="AP24" i="11"/>
  <c r="T23" i="11"/>
  <c r="AP22" i="11"/>
  <c r="AP26" i="11"/>
  <c r="AB29" i="11"/>
  <c r="T29" i="11"/>
  <c r="AI35" i="11"/>
  <c r="AR35" i="11" s="1"/>
  <c r="AG28" i="11"/>
  <c r="AP35" i="11"/>
  <c r="AJ20" i="11"/>
  <c r="S22" i="11"/>
  <c r="N23" i="11"/>
  <c r="S24" i="11"/>
  <c r="AO24" i="11"/>
  <c r="N25" i="11"/>
  <c r="S25" i="11"/>
  <c r="S26" i="11"/>
  <c r="AO26" i="11"/>
  <c r="N27" i="11"/>
  <c r="S27" i="11"/>
  <c r="AO27" i="11"/>
  <c r="AA29" i="11"/>
  <c r="AH29" i="11"/>
  <c r="F30" i="11"/>
  <c r="O30" i="11" s="1"/>
  <c r="AA30" i="11"/>
  <c r="AP30" i="11"/>
  <c r="AH31" i="11"/>
  <c r="AQ31" i="11" s="1"/>
  <c r="F32" i="11"/>
  <c r="O32" i="11" s="1"/>
  <c r="AA32" i="11"/>
  <c r="AP32" i="11"/>
  <c r="Y34" i="11"/>
  <c r="AO35" i="11"/>
  <c r="Q20" i="11"/>
  <c r="AG20" i="11"/>
  <c r="F22" i="11"/>
  <c r="AH22" i="11"/>
  <c r="AA23" i="11"/>
  <c r="AH23" i="11"/>
  <c r="AQ23" i="11" s="1"/>
  <c r="F24" i="11"/>
  <c r="O24" i="11" s="1"/>
  <c r="AH24" i="11"/>
  <c r="AQ24" i="11" s="1"/>
  <c r="AH25" i="11"/>
  <c r="AQ25" i="11" s="1"/>
  <c r="F26" i="11"/>
  <c r="O26" i="11" s="1"/>
  <c r="AH26" i="11"/>
  <c r="AQ26" i="11" s="1"/>
  <c r="AH27" i="11"/>
  <c r="AQ27" i="11" s="1"/>
  <c r="E28" i="11"/>
  <c r="Q28" i="11"/>
  <c r="AJ28" i="11"/>
  <c r="G34" i="11"/>
  <c r="F34" i="11" s="1"/>
  <c r="AP34" i="11"/>
  <c r="K35" i="11"/>
  <c r="X35" i="11"/>
  <c r="X28" i="11" s="1"/>
  <c r="AA39" i="11"/>
  <c r="AA38" i="11" s="1"/>
  <c r="AA36" i="11" s="1"/>
  <c r="AO39" i="11"/>
  <c r="AO38" i="11" s="1"/>
  <c r="AO36" i="11" s="1"/>
  <c r="N29" i="11"/>
  <c r="AO29" i="11"/>
  <c r="AO30" i="11"/>
  <c r="N31" i="11"/>
  <c r="S31" i="11"/>
  <c r="AO31" i="11"/>
  <c r="AO32" i="11"/>
  <c r="N33" i="11"/>
  <c r="S33" i="11"/>
  <c r="AO33" i="11"/>
  <c r="AO34" i="11"/>
  <c r="P35" i="11"/>
  <c r="N35" i="11"/>
  <c r="T35" i="11"/>
  <c r="AM35" i="11"/>
  <c r="AO22" i="11"/>
  <c r="AO23" i="11"/>
  <c r="AO25" i="11"/>
  <c r="AH33" i="11"/>
  <c r="AQ33" i="11" s="1"/>
  <c r="AB34" i="11"/>
  <c r="AB93" i="11"/>
  <c r="T93" i="11"/>
  <c r="AC93" i="11" s="1"/>
  <c r="AL96" i="11"/>
  <c r="AM97" i="11"/>
  <c r="K98" i="11"/>
  <c r="K96" i="11" s="1"/>
  <c r="L96" i="11"/>
  <c r="AB99" i="11"/>
  <c r="Y99" i="11"/>
  <c r="AC99" i="11" s="1"/>
  <c r="AB94" i="11"/>
  <c r="T94" i="11"/>
  <c r="T98" i="11"/>
  <c r="U96" i="11"/>
  <c r="AP99" i="11"/>
  <c r="AH99" i="11"/>
  <c r="AQ99" i="11" s="1"/>
  <c r="S96" i="11"/>
  <c r="AB97" i="11"/>
  <c r="T97" i="11"/>
  <c r="AP97" i="11"/>
  <c r="AA93" i="11"/>
  <c r="AA94" i="11"/>
  <c r="AA95" i="11"/>
  <c r="AA97" i="11"/>
  <c r="G98" i="11"/>
  <c r="F98" i="11" s="1"/>
  <c r="AO99" i="11"/>
  <c r="N98" i="11"/>
  <c r="AB98" i="11"/>
  <c r="N99" i="11"/>
  <c r="F93" i="11"/>
  <c r="O93" i="11" s="1"/>
  <c r="F94" i="11"/>
  <c r="O94" i="11" s="1"/>
  <c r="F95" i="11"/>
  <c r="E96" i="11"/>
  <c r="X96" i="11"/>
  <c r="F97" i="11"/>
  <c r="AM94" i="11" l="1"/>
  <c r="Y94" i="11"/>
  <c r="AQ97" i="11"/>
  <c r="N96" i="11"/>
  <c r="AN100" i="11"/>
  <c r="L100" i="11"/>
  <c r="U100" i="11"/>
  <c r="Y95" i="11"/>
  <c r="AM95" i="11"/>
  <c r="T95" i="11"/>
  <c r="AH95" i="11"/>
  <c r="O95" i="11"/>
  <c r="AP95" i="11"/>
  <c r="AB95" i="11"/>
  <c r="AB39" i="11"/>
  <c r="AB38" i="11" s="1"/>
  <c r="AB36" i="11" s="1"/>
  <c r="E19" i="11"/>
  <c r="E100" i="11" s="1"/>
  <c r="AA20" i="11"/>
  <c r="AB23" i="11"/>
  <c r="AO96" i="11"/>
  <c r="M19" i="11"/>
  <c r="M100" i="11" s="1"/>
  <c r="AD34" i="11"/>
  <c r="Y39" i="11"/>
  <c r="Y38" i="11" s="1"/>
  <c r="Y36" i="11" s="1"/>
  <c r="AR34" i="11"/>
  <c r="AR28" i="11" s="1"/>
  <c r="AR19" i="11" s="1"/>
  <c r="K28" i="11"/>
  <c r="K19" i="11" s="1"/>
  <c r="K100" i="11" s="1"/>
  <c r="V19" i="11"/>
  <c r="V100" i="11" s="1"/>
  <c r="AH39" i="11"/>
  <c r="AH38" i="11" s="1"/>
  <c r="AH36" i="11" s="1"/>
  <c r="AG38" i="11"/>
  <c r="AG36" i="11" s="1"/>
  <c r="T39" i="11"/>
  <c r="T38" i="11" s="1"/>
  <c r="T36" i="11" s="1"/>
  <c r="AP39" i="11"/>
  <c r="AP38" i="11" s="1"/>
  <c r="AP36" i="11" s="1"/>
  <c r="AL38" i="11"/>
  <c r="AL36" i="11" s="1"/>
  <c r="AM39" i="11"/>
  <c r="AM38" i="11" s="1"/>
  <c r="AM36" i="11" s="1"/>
  <c r="N38" i="11"/>
  <c r="N36" i="11" s="1"/>
  <c r="AC23" i="11"/>
  <c r="Y20" i="11"/>
  <c r="N20" i="11"/>
  <c r="AL19" i="11"/>
  <c r="AM28" i="11"/>
  <c r="AM19" i="11" s="1"/>
  <c r="AA28" i="11"/>
  <c r="AE19" i="11"/>
  <c r="AE100" i="11" s="1"/>
  <c r="J19" i="11"/>
  <c r="J100" i="11" s="1"/>
  <c r="T34" i="11"/>
  <c r="AC34" i="11" s="1"/>
  <c r="AQ34" i="11"/>
  <c r="O34" i="11"/>
  <c r="S28" i="11"/>
  <c r="AP98" i="11"/>
  <c r="AP96" i="11" s="1"/>
  <c r="AI98" i="11"/>
  <c r="AH98" i="11" s="1"/>
  <c r="AG96" i="11"/>
  <c r="X20" i="11"/>
  <c r="X19" i="11" s="1"/>
  <c r="X100" i="11" s="1"/>
  <c r="Q19" i="11"/>
  <c r="Q100" i="11" s="1"/>
  <c r="Y98" i="11"/>
  <c r="Y96" i="11" s="1"/>
  <c r="AA96" i="11"/>
  <c r="AD98" i="11"/>
  <c r="AD96" i="11" s="1"/>
  <c r="AP28" i="11"/>
  <c r="AJ19" i="11"/>
  <c r="AJ100" i="11" s="1"/>
  <c r="AM98" i="11"/>
  <c r="AM96" i="11" s="1"/>
  <c r="F20" i="11"/>
  <c r="O22" i="11"/>
  <c r="O20" i="11" s="1"/>
  <c r="AB27" i="11"/>
  <c r="T27" i="11"/>
  <c r="AC27" i="11" s="1"/>
  <c r="AB25" i="11"/>
  <c r="T25" i="11"/>
  <c r="AC25" i="11" s="1"/>
  <c r="O97" i="11"/>
  <c r="F96" i="11"/>
  <c r="P98" i="11"/>
  <c r="P96" i="11" s="1"/>
  <c r="G96" i="11"/>
  <c r="P36" i="11"/>
  <c r="AI28" i="11"/>
  <c r="AI19" i="11" s="1"/>
  <c r="AG19" i="11"/>
  <c r="AQ29" i="11"/>
  <c r="AB22" i="11"/>
  <c r="S20" i="11"/>
  <c r="T22" i="11"/>
  <c r="AP20" i="11"/>
  <c r="AO20" i="11"/>
  <c r="O39" i="11"/>
  <c r="O38" i="11" s="1"/>
  <c r="O36" i="11" s="1"/>
  <c r="AO28" i="11"/>
  <c r="G28" i="11"/>
  <c r="G19" i="11" s="1"/>
  <c r="G100" i="11" s="1"/>
  <c r="P34" i="11"/>
  <c r="P28" i="11" s="1"/>
  <c r="P19" i="11" s="1"/>
  <c r="AC29" i="11"/>
  <c r="AC97" i="11"/>
  <c r="T96" i="11"/>
  <c r="AB96" i="11"/>
  <c r="O98" i="11"/>
  <c r="AB33" i="11"/>
  <c r="T33" i="11"/>
  <c r="AC33" i="11" s="1"/>
  <c r="AB31" i="11"/>
  <c r="T31" i="11"/>
  <c r="AC31" i="11" s="1"/>
  <c r="N28" i="11"/>
  <c r="F35" i="11"/>
  <c r="O35" i="11" s="1"/>
  <c r="Z35" i="11"/>
  <c r="AH20" i="11"/>
  <c r="AQ22" i="11"/>
  <c r="AQ20" i="11" s="1"/>
  <c r="AB35" i="11"/>
  <c r="AB26" i="11"/>
  <c r="T26" i="11"/>
  <c r="AC26" i="11" s="1"/>
  <c r="AB24" i="11"/>
  <c r="T24" i="11"/>
  <c r="AC24" i="11" s="1"/>
  <c r="AH35" i="11"/>
  <c r="AQ35" i="11" s="1"/>
  <c r="AC94" i="11" l="1"/>
  <c r="AQ94" i="11"/>
  <c r="AG100" i="11"/>
  <c r="AL100" i="11"/>
  <c r="AM100" i="11"/>
  <c r="P100" i="11"/>
  <c r="AQ95" i="11"/>
  <c r="AC95" i="11"/>
  <c r="AA19" i="11"/>
  <c r="AA100" i="11" s="1"/>
  <c r="AC39" i="11"/>
  <c r="AC38" i="11" s="1"/>
  <c r="AC36" i="11" s="1"/>
  <c r="O28" i="11"/>
  <c r="O19" i="11" s="1"/>
  <c r="AQ39" i="11"/>
  <c r="AQ38" i="11" s="1"/>
  <c r="AQ36" i="11" s="1"/>
  <c r="N19" i="11"/>
  <c r="N100" i="11" s="1"/>
  <c r="AO19" i="11"/>
  <c r="AO100" i="11" s="1"/>
  <c r="S19" i="11"/>
  <c r="S100" i="11" s="1"/>
  <c r="AP19" i="11"/>
  <c r="AP100" i="11" s="1"/>
  <c r="AR98" i="11"/>
  <c r="AR96" i="11" s="1"/>
  <c r="AR100" i="11" s="1"/>
  <c r="AI96" i="11"/>
  <c r="AI100" i="11" s="1"/>
  <c r="AQ98" i="11"/>
  <c r="AQ96" i="11" s="1"/>
  <c r="AH96" i="11"/>
  <c r="AC98" i="11"/>
  <c r="AC96" i="11" s="1"/>
  <c r="AB28" i="11"/>
  <c r="Z28" i="11"/>
  <c r="Z19" i="11" s="1"/>
  <c r="Z100" i="11" s="1"/>
  <c r="AD35" i="11"/>
  <c r="AD28" i="11" s="1"/>
  <c r="AD19" i="11" s="1"/>
  <c r="AD100" i="11" s="1"/>
  <c r="AC22" i="11"/>
  <c r="AC20" i="11" s="1"/>
  <c r="T20" i="11"/>
  <c r="AH28" i="11"/>
  <c r="AH19" i="11" s="1"/>
  <c r="O96" i="11"/>
  <c r="F28" i="11"/>
  <c r="F19" i="11" s="1"/>
  <c r="F100" i="11" s="1"/>
  <c r="AB20" i="11"/>
  <c r="Y35" i="11"/>
  <c r="T28" i="11"/>
  <c r="AQ28" i="11"/>
  <c r="AQ19" i="11" s="1"/>
  <c r="O100" i="11" l="1"/>
  <c r="AH100" i="11"/>
  <c r="AQ100" i="11"/>
  <c r="AB19" i="11"/>
  <c r="AB100" i="11" s="1"/>
  <c r="Y28" i="11"/>
  <c r="Y19" i="11" s="1"/>
  <c r="Y100" i="11" s="1"/>
  <c r="AC35" i="11"/>
  <c r="AC28" i="11" s="1"/>
  <c r="AC19" i="11" s="1"/>
  <c r="AC100" i="11" s="1"/>
  <c r="T19" i="11"/>
  <c r="T100" i="11" s="1"/>
</calcChain>
</file>

<file path=xl/sharedStrings.xml><?xml version="1.0" encoding="utf-8"?>
<sst xmlns="http://schemas.openxmlformats.org/spreadsheetml/2006/main" count="219" uniqueCount="183">
  <si>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</si>
  <si>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</si>
  <si>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</si>
  <si>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</si>
  <si>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</si>
  <si>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</si>
  <si>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</si>
  <si>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</si>
  <si>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</si>
  <si>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</si>
  <si>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</si>
  <si>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</si>
  <si>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</si>
  <si>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</si>
  <si>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</si>
  <si>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</si>
  <si>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</si>
  <si>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</si>
  <si>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</si>
  <si>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</si>
  <si>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</si>
  <si>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</si>
  <si>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</si>
  <si>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</si>
  <si>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</si>
  <si>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</si>
  <si>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"Школа № 16 г. Благовещенска"</t>
  </si>
  <si>
    <t>МАОУ "Школа № 17 г. Благовещенска"</t>
  </si>
  <si>
    <t>МАОУ "Гимназия №25 г.Благовещенска"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</si>
  <si>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</si>
  <si>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</si>
  <si>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</si>
  <si>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</si>
  <si>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</si>
  <si>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</si>
  <si>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</si>
  <si>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ДЮСШ №7 г.Благовещенска</t>
  </si>
  <si>
    <t xml:space="preserve">МАОУ ДО ДЮСШ №1 г.Благовещенска </t>
  </si>
  <si>
    <t>МАОУ ДО ДЮСШ №3 г.Благовещенска</t>
  </si>
  <si>
    <t>МАОУ ДО ДЮСШ №5 г.Благовещенска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</si>
  <si>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</si>
  <si>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</si>
  <si>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</si>
  <si>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17 г. Благовещенска" (УДО)</t>
  </si>
  <si>
    <t>Культура всего:</t>
  </si>
  <si>
    <t>Образовательные  учреждения всего:</t>
  </si>
  <si>
    <t>в том числе:</t>
  </si>
  <si>
    <t>МБУДО "Центральная детская школа искусств"</t>
  </si>
  <si>
    <t>МБУДО "Музыкальная школа"</t>
  </si>
  <si>
    <t>МБУДО "Художественная школа"</t>
  </si>
  <si>
    <t>МБУДО "Школа искусств с.Белогорье"</t>
  </si>
  <si>
    <t>МБУК "Муниципальная информационная библиотечная система"</t>
  </si>
  <si>
    <t>МБУК "Городской Дом культуры"</t>
  </si>
  <si>
    <t>МАОУ "Прогимназия г.Благовещенска"</t>
  </si>
  <si>
    <t>МУ "Городское управление капитального строительства"</t>
  </si>
  <si>
    <t>МКУ "Эксплуатационно-хозяйственная служба"</t>
  </si>
  <si>
    <t>МБУ ЦРМ и ОИ "Выбор"</t>
  </si>
  <si>
    <t>МУ СОК "Юность"</t>
  </si>
  <si>
    <t>МУ "Информационное агентство Город"</t>
  </si>
  <si>
    <t>ИТОГО: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</si>
  <si>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</si>
  <si>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</si>
  <si>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</si>
  <si>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</si>
  <si>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</si>
  <si>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</si>
  <si>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</si>
  <si>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</si>
  <si>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</si>
  <si>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План на 2022 год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</si>
  <si>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</si>
  <si>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</si>
  <si>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</si>
  <si>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</si>
  <si>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</si>
  <si>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</si>
  <si>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</si>
  <si>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</si>
  <si>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</si>
  <si>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</si>
  <si>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</si>
  <si>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</si>
  <si>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</si>
  <si>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</si>
  <si>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</si>
  <si>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</si>
  <si>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</si>
  <si>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</si>
  <si>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</si>
  <si>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</si>
  <si>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</si>
  <si>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</si>
  <si>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</si>
  <si>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</si>
  <si>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</si>
  <si>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</si>
  <si>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</si>
  <si>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</si>
  <si>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</si>
  <si>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</si>
  <si>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</si>
  <si>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</si>
  <si>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</si>
  <si>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</si>
  <si>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</si>
  <si>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</si>
  <si>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</si>
  <si>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</si>
  <si>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</si>
  <si>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</si>
  <si>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</si>
  <si>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</si>
  <si>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</si>
  <si>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</si>
  <si>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</si>
  <si>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</si>
  <si>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</si>
  <si>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</si>
  <si>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</si>
  <si>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</si>
  <si>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</si>
  <si>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</si>
  <si>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</si>
  <si>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</si>
  <si>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</si>
  <si>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</si>
  <si>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</si>
  <si>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</si>
  <si>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</si>
  <si>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</si>
  <si>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</si>
  <si>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</si>
  <si>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2.3.10.</t>
  </si>
  <si>
    <t>к постановлению администрации</t>
  </si>
  <si>
    <t>города Благовещенска</t>
  </si>
  <si>
    <t>от ___________________ № ______</t>
  </si>
  <si>
    <t>1.4.1.</t>
  </si>
  <si>
    <t>1.4.2.</t>
  </si>
  <si>
    <t>1.4.3.</t>
  </si>
  <si>
    <t>1.4.4.</t>
  </si>
  <si>
    <t>1.4.5.</t>
  </si>
  <si>
    <t>Приложение № 3</t>
  </si>
  <si>
    <t>МАОУ "Школа № 12 г. Благовещенска" (УДО)</t>
  </si>
  <si>
    <t>План на 1 полугодие 2023 года</t>
  </si>
  <si>
    <t>План на 2 полугодие 2023 года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</si>
  <si>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</si>
  <si>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</si>
  <si>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</si>
  <si>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</si>
  <si>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</si>
  <si>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</si>
  <si>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</si>
  <si>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</si>
  <si>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</si>
  <si>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</si>
  <si>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</si>
  <si>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>1 полугодие 2022 год</t>
  </si>
  <si>
    <t>2 полугодие 2022 год</t>
  </si>
  <si>
    <t>Итого на 2022 год</t>
  </si>
  <si>
    <t>План на 1 полугодие 2024 года</t>
  </si>
  <si>
    <t>План на 2 полугодие 2024 года</t>
  </si>
  <si>
    <t>План на 2024 год</t>
  </si>
  <si>
    <t xml:space="preserve">Объемы потребления услуги в сфере обращения с твердыми коммунальными отходами </t>
  </si>
  <si>
    <t>куб.м</t>
  </si>
  <si>
    <t>ул. Ленина, 100</t>
  </si>
  <si>
    <t>ул. Институтская, 3</t>
  </si>
  <si>
    <t>Парк Дружбы</t>
  </si>
  <si>
    <t>ул. Чаковского, 191</t>
  </si>
  <si>
    <t>ул. Кузенчная, 210</t>
  </si>
  <si>
    <t>1.4.6.</t>
  </si>
  <si>
    <t>ул. Калинина, 82/2</t>
  </si>
  <si>
    <t>1.4.7.</t>
  </si>
  <si>
    <t>Лагерь им. Гагарина (ул. Чайковского, 305)</t>
  </si>
  <si>
    <t>МАДОУ ДС- ЦРР №68 г. Благовещенска</t>
  </si>
  <si>
    <t>ул. Пионерская, 31</t>
  </si>
  <si>
    <t>ул. Октябрьская, 217</t>
  </si>
  <si>
    <t>муниципальными учреждениями, финансируемыми из городского бюджета, на 2022 год и плановый период 2023 и 2024 годов</t>
  </si>
  <si>
    <t xml:space="preserve">МАДОУ ДСЦРР №4 г.Благовещенска </t>
  </si>
  <si>
    <t>МОАУ "Лицей № 11 г. Благовещенска"</t>
  </si>
  <si>
    <t xml:space="preserve">МАОУ "Школа № 22 г. Благовещенска" </t>
  </si>
  <si>
    <t>МАУ "Спортивная школа "Центр боевых искусств"</t>
  </si>
  <si>
    <t>МАОУ "Школа № 26 г. Благовещенска (УДО)</t>
  </si>
  <si>
    <t>МАУК "Общественно-культурный центр",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</si>
</sst>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"/>
    <numFmt numFmtId="167" formatCode="#,##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6" fillId="0" borderId="0" applyFont="0" applyFill="0" applyBorder="0" applyAlignment="0" applyProtection="0"/>
  </cellStyleXfs>
  <cellXfs count="41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7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8" fillId="0" borderId="0" xfId="0" applyFont="1" applyFill="1"/>
    <xf numFmtId="0" fontId="1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5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5" fillId="0" borderId="2" xfId="0" applyNumberFormat="1" applyFont="1" applyFill="1" applyBorder="1" applyAlignment="1">
      <alignment horizontal="right"/>
    </xf>
    <xf numFmtId="4" fontId="5" fillId="0" borderId="2" xfId="0" applyNumberFormat="1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left" wrapText="1"/>
    </xf>
    <xf numFmtId="9" fontId="2" fillId="0" borderId="2" xfId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0" xfId="0" applyNumberFormat="1" applyFont="1" applyFill="1"/>
    <xf numFmtId="0" fontId="4" fillId="0" borderId="2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165" fontId="5" fillId="0" borderId="2" xfId="0" applyNumberFormat="1" applyFont="1" applyFill="1" applyBorder="1" applyAlignment="1">
      <alignment horizontal="right"/>
    </xf>
    <xf numFmtId="167" fontId="2" fillId="0" borderId="2" xfId="0" applyNumberFormat="1" applyFont="1" applyFill="1" applyBorder="1" applyAlignment="1">
      <alignment horizontal="right"/>
    </xf>
    <xf numFmtId="4" fontId="3" fillId="0" borderId="2" xfId="0" applyNumberFormat="1" applyFont="1" applyFill="1" applyBorder="1" applyAlignment="1">
      <alignment horizontal="right" wrapText="1"/>
    </xf>
    <xf numFmtId="2" fontId="7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0"/>
  <sheetViews>
    <sheetView tabSelected="1" workbookViewId="0">
      <selection activeCell="B5" sqref="B5"/>
    </sheetView>
  </sheetViews>
  <sheetFormatPr defaultColWidth="9.109375" defaultRowHeight="15.6" x14ac:dyDescent="0.3"/>
  <cols>
    <col min="1" max="1" width="7.5546875" style="6" customWidth="1"/>
    <col min="2" max="2" width="29.5546875" style="7" customWidth="1"/>
    <col min="3" max="3" width="10.33203125" style="7" customWidth="1"/>
    <col min="4" max="4" width="9.109375" style="7" customWidth="1"/>
    <col min="5" max="5" width="13.88671875" style="7" customWidth="1"/>
    <col min="6" max="6" width="10.44140625" style="7" hidden="1" customWidth="1"/>
    <col min="7" max="7" width="8.6640625" style="7" hidden="1" customWidth="1"/>
    <col min="8" max="8" width="10" style="7" customWidth="1"/>
    <col min="9" max="9" width="9.109375" style="7" customWidth="1"/>
    <col min="10" max="10" width="11.109375" style="7" customWidth="1"/>
    <col min="11" max="11" width="10.44140625" style="7" hidden="1" customWidth="1"/>
    <col min="12" max="12" width="9.33203125" style="7" hidden="1" customWidth="1"/>
    <col min="13" max="13" width="12.88671875" style="7" customWidth="1"/>
    <col min="14" max="14" width="11.44140625" style="7" customWidth="1"/>
    <col min="15" max="15" width="11.5546875" style="7" bestFit="1" customWidth="1"/>
    <col min="16" max="16" width="9.5546875" style="7" bestFit="1" customWidth="1"/>
    <col min="17" max="17" width="10.33203125" style="7" hidden="1" customWidth="1"/>
    <col min="18" max="18" width="11.33203125" style="7" hidden="1" customWidth="1"/>
    <col min="19" max="20" width="10.33203125" style="7" hidden="1" customWidth="1"/>
    <col min="21" max="21" width="9.44140625" style="7" hidden="1" customWidth="1"/>
    <col min="22" max="22" width="10.33203125" style="7" hidden="1" customWidth="1"/>
    <col min="23" max="23" width="11.33203125" style="7" hidden="1" customWidth="1"/>
    <col min="24" max="25" width="10.33203125" style="7" hidden="1" customWidth="1"/>
    <col min="26" max="26" width="9.44140625" style="7" hidden="1" customWidth="1"/>
    <col min="27" max="27" width="10.33203125" style="7" bestFit="1" customWidth="1"/>
    <col min="28" max="29" width="11.44140625" style="7" bestFit="1" customWidth="1"/>
    <col min="30" max="30" width="9.44140625" style="7" bestFit="1" customWidth="1"/>
    <col min="31" max="31" width="10.33203125" style="7" hidden="1" customWidth="1"/>
    <col min="32" max="32" width="11.33203125" style="7" hidden="1" customWidth="1"/>
    <col min="33" max="34" width="10.33203125" style="7" hidden="1" customWidth="1"/>
    <col min="35" max="35" width="8.88671875" style="7" hidden="1" customWidth="1"/>
    <col min="36" max="36" width="10.33203125" style="7" hidden="1" customWidth="1"/>
    <col min="37" max="37" width="11.33203125" style="7" hidden="1" customWidth="1"/>
    <col min="38" max="39" width="10.33203125" style="7" hidden="1" customWidth="1"/>
    <col min="40" max="40" width="9.44140625" style="7" hidden="1" customWidth="1"/>
    <col min="41" max="41" width="10.33203125" style="7" bestFit="1" customWidth="1"/>
    <col min="42" max="42" width="11.44140625" style="7" bestFit="1" customWidth="1"/>
    <col min="43" max="43" width="11.109375" style="7" customWidth="1"/>
    <col min="44" max="44" width="9.33203125" style="7" customWidth="1"/>
    <col min="45" max="16384" width="9.109375" style="7"/>
  </cols>
  <sheetData>
    <row r="1" spans="1:44" x14ac:dyDescent="0.3">
      <c r="AR1" s="8" t="s">
        <v>141</v>
      </c>
    </row>
    <row r="2" spans="1:44" x14ac:dyDescent="0.3">
      <c r="AR2" s="8" t="s">
        <v>133</v>
      </c>
    </row>
    <row r="3" spans="1:44" x14ac:dyDescent="0.3">
      <c r="AR3" s="8" t="s">
        <v>134</v>
      </c>
    </row>
    <row r="4" spans="1:44" x14ac:dyDescent="0.3">
      <c r="AR4" s="8" t="s">
        <v>135</v>
      </c>
    </row>
    <row r="5" spans="1:44" x14ac:dyDescent="0.3">
      <c r="AR5" s="8"/>
    </row>
    <row r="6" spans="1:44" x14ac:dyDescent="0.3">
      <c r="AR6" s="8"/>
    </row>
    <row r="7" spans="1:44" x14ac:dyDescent="0.3">
      <c r="AR7" s="8"/>
    </row>
    <row r="8" spans="1:44" x14ac:dyDescent="0.3">
      <c r="AR8" s="8"/>
    </row>
    <row r="11" spans="1:44" s="3" customFormat="1" ht="18" x14ac:dyDescent="0.35">
      <c r="A11" s="31"/>
    </row>
    <row r="12" spans="1:44" s="3" customFormat="1" ht="18" hidden="1" x14ac:dyDescent="0.35">
      <c r="A12" s="35" t="s">
        <v>162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s="3" customFormat="1" ht="18" hidden="1" x14ac:dyDescent="0.35">
      <c r="A13" s="36" t="s">
        <v>176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</row>
    <row r="14" spans="1:44" hidden="1" x14ac:dyDescent="0.3"/>
    <row r="15" spans="1:44" s="9" customFormat="1" ht="15.6" hidden="1" customHeight="1" x14ac:dyDescent="0.3">
      <c r="A15" s="34" t="s">
        <v>71</v>
      </c>
      <c r="B15" s="38" t="s">
        <v>0</v>
      </c>
      <c r="C15" s="37" t="s">
        <v>69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 t="s">
        <v>143</v>
      </c>
      <c r="R15" s="37"/>
      <c r="S15" s="37"/>
      <c r="T15" s="37"/>
      <c r="U15" s="37"/>
      <c r="V15" s="37" t="s">
        <v>144</v>
      </c>
      <c r="W15" s="37"/>
      <c r="X15" s="37"/>
      <c r="Y15" s="37"/>
      <c r="Z15" s="37"/>
      <c r="AA15" s="37" t="s">
        <v>145</v>
      </c>
      <c r="AB15" s="37"/>
      <c r="AC15" s="37"/>
      <c r="AD15" s="37"/>
      <c r="AE15" s="37" t="s">
        <v>159</v>
      </c>
      <c r="AF15" s="37"/>
      <c r="AG15" s="37"/>
      <c r="AH15" s="37"/>
      <c r="AI15" s="37"/>
      <c r="AJ15" s="37" t="s">
        <v>160</v>
      </c>
      <c r="AK15" s="37"/>
      <c r="AL15" s="37"/>
      <c r="AM15" s="37"/>
      <c r="AN15" s="37"/>
      <c r="AO15" s="37" t="s">
        <v>161</v>
      </c>
      <c r="AP15" s="37"/>
      <c r="AQ15" s="37"/>
      <c r="AR15" s="37"/>
    </row>
    <row r="16" spans="1:44" s="9" customFormat="1" ht="15.6" hidden="1" customHeight="1" x14ac:dyDescent="0.3">
      <c r="A16" s="34"/>
      <c r="B16" s="39"/>
      <c r="C16" s="37" t="s">
        <v>156</v>
      </c>
      <c r="D16" s="37"/>
      <c r="E16" s="37"/>
      <c r="F16" s="37"/>
      <c r="G16" s="37"/>
      <c r="H16" s="37" t="s">
        <v>157</v>
      </c>
      <c r="I16" s="37"/>
      <c r="J16" s="37"/>
      <c r="K16" s="37"/>
      <c r="L16" s="37"/>
      <c r="M16" s="37" t="s">
        <v>158</v>
      </c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</row>
    <row r="17" spans="1:44" s="9" customFormat="1" ht="140.4" hidden="1" x14ac:dyDescent="0.3">
      <c r="A17" s="34"/>
      <c r="B17" s="40"/>
      <c r="C17" s="32" t="s">
        <v>163</v>
      </c>
      <c r="D17" s="32" t="s">
        <v>2</v>
      </c>
      <c r="E17" s="32" t="s">
        <v>1</v>
      </c>
      <c r="F17" s="32" t="s">
        <v>3</v>
      </c>
      <c r="G17" s="32" t="s">
        <v>4</v>
      </c>
      <c r="H17" s="32" t="s">
        <v>163</v>
      </c>
      <c r="I17" s="32" t="s">
        <v>5</v>
      </c>
      <c r="J17" s="32" t="s">
        <v>1</v>
      </c>
      <c r="K17" s="32" t="s">
        <v>3</v>
      </c>
      <c r="L17" s="32" t="s">
        <v>4</v>
      </c>
      <c r="M17" s="32" t="s">
        <v>163</v>
      </c>
      <c r="N17" s="32" t="s">
        <v>1</v>
      </c>
      <c r="O17" s="32" t="s">
        <v>3</v>
      </c>
      <c r="P17" s="32" t="s">
        <v>4</v>
      </c>
      <c r="Q17" s="32" t="s">
        <v>163</v>
      </c>
      <c r="R17" s="32" t="s">
        <v>2</v>
      </c>
      <c r="S17" s="32" t="s">
        <v>1</v>
      </c>
      <c r="T17" s="32" t="s">
        <v>3</v>
      </c>
      <c r="U17" s="32" t="s">
        <v>4</v>
      </c>
      <c r="V17" s="32" t="s">
        <v>163</v>
      </c>
      <c r="W17" s="32" t="s">
        <v>5</v>
      </c>
      <c r="X17" s="32" t="s">
        <v>1</v>
      </c>
      <c r="Y17" s="32" t="s">
        <v>3</v>
      </c>
      <c r="Z17" s="32" t="s">
        <v>4</v>
      </c>
      <c r="AA17" s="32" t="s">
        <v>163</v>
      </c>
      <c r="AB17" s="32" t="s">
        <v>1</v>
      </c>
      <c r="AC17" s="32" t="s">
        <v>3</v>
      </c>
      <c r="AD17" s="32" t="s">
        <v>4</v>
      </c>
      <c r="AE17" s="32" t="s">
        <v>163</v>
      </c>
      <c r="AF17" s="32" t="s">
        <v>2</v>
      </c>
      <c r="AG17" s="32" t="s">
        <v>1</v>
      </c>
      <c r="AH17" s="32" t="s">
        <v>3</v>
      </c>
      <c r="AI17" s="32" t="s">
        <v>4</v>
      </c>
      <c r="AJ17" s="32" t="s">
        <v>163</v>
      </c>
      <c r="AK17" s="32" t="s">
        <v>5</v>
      </c>
      <c r="AL17" s="32" t="s">
        <v>1</v>
      </c>
      <c r="AM17" s="32" t="s">
        <v>3</v>
      </c>
      <c r="AN17" s="32" t="s">
        <v>4</v>
      </c>
      <c r="AO17" s="32" t="s">
        <v>163</v>
      </c>
      <c r="AP17" s="32" t="s">
        <v>1</v>
      </c>
      <c r="AQ17" s="32" t="s">
        <v>3</v>
      </c>
      <c r="AR17" s="32" t="s">
        <v>4</v>
      </c>
    </row>
    <row r="18" spans="1:44" hidden="1" x14ac:dyDescent="0.3">
      <c r="A18" s="10">
        <v>1</v>
      </c>
      <c r="B18" s="33">
        <v>2</v>
      </c>
      <c r="C18" s="21">
        <v>3</v>
      </c>
      <c r="D18" s="21">
        <v>4</v>
      </c>
      <c r="E18" s="21">
        <v>5</v>
      </c>
      <c r="F18" s="21"/>
      <c r="G18" s="32"/>
      <c r="H18" s="21">
        <v>6</v>
      </c>
      <c r="I18" s="21">
        <v>7</v>
      </c>
      <c r="J18" s="21">
        <v>8</v>
      </c>
      <c r="K18" s="21"/>
      <c r="L18" s="32"/>
      <c r="M18" s="21">
        <v>9</v>
      </c>
      <c r="N18" s="21">
        <v>10</v>
      </c>
      <c r="O18" s="21">
        <v>11</v>
      </c>
      <c r="P18" s="32">
        <v>12</v>
      </c>
      <c r="Q18" s="21"/>
      <c r="R18" s="21"/>
      <c r="S18" s="21"/>
      <c r="T18" s="21"/>
      <c r="U18" s="32"/>
      <c r="V18" s="21"/>
      <c r="W18" s="21"/>
      <c r="X18" s="21"/>
      <c r="Y18" s="21"/>
      <c r="Z18" s="32"/>
      <c r="AA18" s="21">
        <v>13</v>
      </c>
      <c r="AB18" s="21">
        <v>14</v>
      </c>
      <c r="AC18" s="21">
        <v>15</v>
      </c>
      <c r="AD18" s="32">
        <v>16</v>
      </c>
      <c r="AE18" s="21"/>
      <c r="AF18" s="21"/>
      <c r="AG18" s="21"/>
      <c r="AH18" s="21"/>
      <c r="AI18" s="32"/>
      <c r="AJ18" s="21"/>
      <c r="AK18" s="21"/>
      <c r="AL18" s="21"/>
      <c r="AM18" s="21"/>
      <c r="AN18" s="32"/>
      <c r="AO18" s="21">
        <v>17</v>
      </c>
      <c r="AP18" s="21">
        <v>18</v>
      </c>
      <c r="AQ18" s="21">
        <v>19</v>
      </c>
      <c r="AR18" s="32">
        <v>20</v>
      </c>
    </row>
    <row r="19" spans="1:44" s="13" customFormat="1" ht="18" hidden="1" customHeight="1" x14ac:dyDescent="0.3">
      <c r="A19" s="11" t="s">
        <v>60</v>
      </c>
      <c r="B19" s="4" t="s">
        <v>44</v>
      </c>
      <c r="C19" s="12">
        <f>C20+C26+C27+C28</f>
        <v>1128.5899999999999</v>
      </c>
      <c r="D19" s="12"/>
      <c r="E19" s="12">
        <f>E20+E26+E27+E28</f>
        <v>468.60185389999992</v>
      </c>
      <c r="F19" s="12">
        <f>F20+F26+F27+F28</f>
        <v>424.36288349999995</v>
      </c>
      <c r="G19" s="12">
        <f>G20+G26+G27+G28</f>
        <v>44.238970400000007</v>
      </c>
      <c r="H19" s="12">
        <f>H20+H26+H27+H28</f>
        <v>1236.4000000000001</v>
      </c>
      <c r="I19" s="12"/>
      <c r="J19" s="12">
        <f t="shared" ref="J19:Q19" si="0">J20+J26+J27+J28</f>
        <v>513.36564399999997</v>
      </c>
      <c r="K19" s="12">
        <f t="shared" si="0"/>
        <v>461.34148609999994</v>
      </c>
      <c r="L19" s="12">
        <f t="shared" si="0"/>
        <v>52.024157899999999</v>
      </c>
      <c r="M19" s="12">
        <f t="shared" si="0"/>
        <v>2364.9899999999998</v>
      </c>
      <c r="N19" s="12">
        <f t="shared" si="0"/>
        <v>981.9674978999999</v>
      </c>
      <c r="O19" s="12">
        <f t="shared" si="0"/>
        <v>885.70436959999984</v>
      </c>
      <c r="P19" s="12">
        <f t="shared" si="0"/>
        <v>96.263128300000005</v>
      </c>
      <c r="Q19" s="12">
        <f t="shared" si="0"/>
        <v>1128.5899999999999</v>
      </c>
      <c r="R19" s="12"/>
      <c r="S19" s="12">
        <f>S20+S26+S27+S28</f>
        <v>468.60185389999992</v>
      </c>
      <c r="T19" s="12">
        <f>T20+T26+T27+T28</f>
        <v>430.30288349999995</v>
      </c>
      <c r="U19" s="12">
        <f>U20+U26+U27+U28</f>
        <v>38.298970400000002</v>
      </c>
      <c r="V19" s="12">
        <f>V20+V26+V27+V28</f>
        <v>1236.4000000000001</v>
      </c>
      <c r="W19" s="12"/>
      <c r="X19" s="12">
        <f t="shared" ref="X19:AE19" si="1">X20+X26+X27+X28</f>
        <v>532.35674799999993</v>
      </c>
      <c r="Y19" s="12">
        <f t="shared" si="1"/>
        <v>484.56778369999995</v>
      </c>
      <c r="Z19" s="12">
        <f t="shared" si="1"/>
        <v>47.788964299999996</v>
      </c>
      <c r="AA19" s="12">
        <f t="shared" si="1"/>
        <v>2364.9899999999998</v>
      </c>
      <c r="AB19" s="12">
        <f t="shared" si="1"/>
        <v>1000.9586018999998</v>
      </c>
      <c r="AC19" s="12">
        <f t="shared" si="1"/>
        <v>914.87066719999984</v>
      </c>
      <c r="AD19" s="12">
        <f t="shared" si="1"/>
        <v>86.087934700000005</v>
      </c>
      <c r="AE19" s="12">
        <f t="shared" si="1"/>
        <v>1128.5899999999999</v>
      </c>
      <c r="AF19" s="12"/>
      <c r="AG19" s="12">
        <f>AG20+AG26+AG27+AG28</f>
        <v>485.93699630000003</v>
      </c>
      <c r="AH19" s="12">
        <f>AH20+AH26+AH27+AH28</f>
        <v>446.22121949999996</v>
      </c>
      <c r="AI19" s="12">
        <f>AI20+AI26+AI27+AI28</f>
        <v>39.7157768</v>
      </c>
      <c r="AJ19" s="12">
        <f>AJ20+AJ26+AJ27+AJ28</f>
        <v>1236.4000000000001</v>
      </c>
      <c r="AK19" s="12"/>
      <c r="AL19" s="12">
        <f t="shared" ref="AL19:AR19" si="2">AL20+AL26+AL27+AL28</f>
        <v>553.64755600000001</v>
      </c>
      <c r="AM19" s="12">
        <f t="shared" si="2"/>
        <v>503.94734390000002</v>
      </c>
      <c r="AN19" s="12">
        <f t="shared" si="2"/>
        <v>49.700212100000002</v>
      </c>
      <c r="AO19" s="12">
        <f t="shared" si="2"/>
        <v>2364.9899999999998</v>
      </c>
      <c r="AP19" s="12">
        <f t="shared" si="2"/>
        <v>1039.5845522999998</v>
      </c>
      <c r="AQ19" s="12">
        <f t="shared" si="2"/>
        <v>950.16856339999981</v>
      </c>
      <c r="AR19" s="12">
        <f t="shared" si="2"/>
        <v>89.415988900000002</v>
      </c>
    </row>
    <row r="20" spans="1:44" s="13" customFormat="1" ht="31.2" hidden="1" x14ac:dyDescent="0.3">
      <c r="A20" s="11" t="s">
        <v>72</v>
      </c>
      <c r="B20" s="4" t="s">
        <v>45</v>
      </c>
      <c r="C20" s="12">
        <f>SUM(C22:C25)</f>
        <v>95.77</v>
      </c>
      <c r="D20" s="12"/>
      <c r="E20" s="12">
        <f t="shared" ref="E20:AR20" si="3">SUM(E22:E25)</f>
        <v>39.764661699999998</v>
      </c>
      <c r="F20" s="12">
        <f t="shared" si="3"/>
        <v>39.764661699999998</v>
      </c>
      <c r="G20" s="12">
        <f t="shared" si="3"/>
        <v>0</v>
      </c>
      <c r="H20" s="12">
        <f t="shared" si="3"/>
        <v>95.78</v>
      </c>
      <c r="I20" s="12"/>
      <c r="J20" s="12">
        <f t="shared" si="3"/>
        <v>39.768813799999997</v>
      </c>
      <c r="K20" s="12">
        <f t="shared" si="3"/>
        <v>39.768813799999997</v>
      </c>
      <c r="L20" s="12">
        <f t="shared" si="3"/>
        <v>0</v>
      </c>
      <c r="M20" s="12">
        <f t="shared" si="3"/>
        <v>191.55</v>
      </c>
      <c r="N20" s="12">
        <f t="shared" si="3"/>
        <v>79.533475499999994</v>
      </c>
      <c r="O20" s="12">
        <f t="shared" si="3"/>
        <v>79.533475499999994</v>
      </c>
      <c r="P20" s="12">
        <f t="shared" si="3"/>
        <v>0</v>
      </c>
      <c r="Q20" s="12">
        <f t="shared" si="3"/>
        <v>95.77</v>
      </c>
      <c r="R20" s="12"/>
      <c r="S20" s="12">
        <f t="shared" si="3"/>
        <v>39.764661699999998</v>
      </c>
      <c r="T20" s="12">
        <f t="shared" si="3"/>
        <v>39.764661699999998</v>
      </c>
      <c r="U20" s="12">
        <f t="shared" si="3"/>
        <v>0</v>
      </c>
      <c r="V20" s="12">
        <f t="shared" si="3"/>
        <v>95.78</v>
      </c>
      <c r="W20" s="12"/>
      <c r="X20" s="12">
        <f t="shared" si="3"/>
        <v>41.239994599999996</v>
      </c>
      <c r="Y20" s="12">
        <f t="shared" si="3"/>
        <v>41.239994599999996</v>
      </c>
      <c r="Z20" s="12">
        <f t="shared" si="3"/>
        <v>0</v>
      </c>
      <c r="AA20" s="12">
        <f t="shared" si="3"/>
        <v>191.55</v>
      </c>
      <c r="AB20" s="12">
        <f t="shared" si="3"/>
        <v>81.004656299999994</v>
      </c>
      <c r="AC20" s="12">
        <f t="shared" si="3"/>
        <v>81.004656299999994</v>
      </c>
      <c r="AD20" s="12">
        <f t="shared" si="3"/>
        <v>0</v>
      </c>
      <c r="AE20" s="12">
        <f t="shared" si="3"/>
        <v>95.77</v>
      </c>
      <c r="AF20" s="12"/>
      <c r="AG20" s="12">
        <f t="shared" si="3"/>
        <v>41.2356889</v>
      </c>
      <c r="AH20" s="12">
        <f t="shared" si="3"/>
        <v>41.2356889</v>
      </c>
      <c r="AI20" s="12">
        <f t="shared" si="3"/>
        <v>0</v>
      </c>
      <c r="AJ20" s="12">
        <f t="shared" si="3"/>
        <v>95.78</v>
      </c>
      <c r="AK20" s="12"/>
      <c r="AL20" s="12">
        <f t="shared" si="3"/>
        <v>42.889326199999999</v>
      </c>
      <c r="AM20" s="12">
        <f t="shared" si="3"/>
        <v>42.889326199999999</v>
      </c>
      <c r="AN20" s="12">
        <f t="shared" si="3"/>
        <v>0</v>
      </c>
      <c r="AO20" s="12">
        <f t="shared" si="3"/>
        <v>191.55</v>
      </c>
      <c r="AP20" s="12">
        <f t="shared" si="3"/>
        <v>84.125015099999999</v>
      </c>
      <c r="AQ20" s="12">
        <f t="shared" si="3"/>
        <v>84.125015099999999</v>
      </c>
      <c r="AR20" s="12">
        <f t="shared" si="3"/>
        <v>0</v>
      </c>
    </row>
    <row r="21" spans="1:44" hidden="1" x14ac:dyDescent="0.3">
      <c r="A21" s="14"/>
      <c r="B21" s="15" t="s">
        <v>46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</row>
    <row r="22" spans="1:44" ht="31.2" hidden="1" x14ac:dyDescent="0.3">
      <c r="A22" s="14" t="s">
        <v>76</v>
      </c>
      <c r="B22" s="1" t="s">
        <v>47</v>
      </c>
      <c r="C22" s="16">
        <v>19.5</v>
      </c>
      <c r="D22" s="16">
        <v>415.21</v>
      </c>
      <c r="E22" s="16">
        <f>C22*D22/1000</f>
        <v>8.0965949999999989</v>
      </c>
      <c r="F22" s="16">
        <f>E22-G22</f>
        <v>8.0965949999999989</v>
      </c>
      <c r="G22" s="16">
        <v>0</v>
      </c>
      <c r="H22" s="16">
        <v>19.5</v>
      </c>
      <c r="I22" s="16">
        <v>415.21</v>
      </c>
      <c r="J22" s="16">
        <f>H22*I22/1000</f>
        <v>8.0965949999999989</v>
      </c>
      <c r="K22" s="16">
        <f t="shared" ref="K22:K35" si="4">J22-L22</f>
        <v>8.0965949999999989</v>
      </c>
      <c r="L22" s="16">
        <v>0</v>
      </c>
      <c r="M22" s="16">
        <f>C22+H22</f>
        <v>39</v>
      </c>
      <c r="N22" s="16">
        <f>E22+J22</f>
        <v>16.193189999999998</v>
      </c>
      <c r="O22" s="16">
        <f>F22+K22</f>
        <v>16.193189999999998</v>
      </c>
      <c r="P22" s="16">
        <f>G22+L22</f>
        <v>0</v>
      </c>
      <c r="Q22" s="16">
        <f>C22</f>
        <v>19.5</v>
      </c>
      <c r="R22" s="16">
        <v>415.21</v>
      </c>
      <c r="S22" s="16">
        <f>Q22*R22/1000</f>
        <v>8.0965949999999989</v>
      </c>
      <c r="T22" s="16">
        <f t="shared" ref="T22:T35" si="5">S22-U22</f>
        <v>8.0965949999999989</v>
      </c>
      <c r="U22" s="16">
        <v>0</v>
      </c>
      <c r="V22" s="16">
        <f t="shared" ref="V22:V27" si="6">H22</f>
        <v>19.5</v>
      </c>
      <c r="W22" s="16">
        <v>430.57</v>
      </c>
      <c r="X22" s="16">
        <f>V22*W22/1000</f>
        <v>8.396115</v>
      </c>
      <c r="Y22" s="16">
        <f t="shared" ref="Y22:Y35" si="7">X22-Z22</f>
        <v>8.396115</v>
      </c>
      <c r="Z22" s="16">
        <v>0</v>
      </c>
      <c r="AA22" s="16">
        <f t="shared" ref="AA22:AA27" si="8">Q22+V22</f>
        <v>39</v>
      </c>
      <c r="AB22" s="16">
        <f t="shared" ref="AB22:AD27" si="9">S22+X22</f>
        <v>16.492709999999999</v>
      </c>
      <c r="AC22" s="16">
        <f t="shared" si="9"/>
        <v>16.492709999999999</v>
      </c>
      <c r="AD22" s="16">
        <f t="shared" si="9"/>
        <v>0</v>
      </c>
      <c r="AE22" s="16">
        <f t="shared" ref="AE22:AE27" si="10">C22</f>
        <v>19.5</v>
      </c>
      <c r="AF22" s="16">
        <v>430.57</v>
      </c>
      <c r="AG22" s="16">
        <f>AE22*AF22/1000</f>
        <v>8.396115</v>
      </c>
      <c r="AH22" s="16">
        <f>AG22-AI22</f>
        <v>8.396115</v>
      </c>
      <c r="AI22" s="16">
        <v>0</v>
      </c>
      <c r="AJ22" s="16">
        <f t="shared" ref="AJ22:AJ27" si="11">H22</f>
        <v>19.5</v>
      </c>
      <c r="AK22" s="16">
        <v>447.79</v>
      </c>
      <c r="AL22" s="16">
        <f>AJ22*AK22/1000</f>
        <v>8.7319050000000011</v>
      </c>
      <c r="AM22" s="16">
        <f t="shared" ref="AM22:AM35" si="12">AL22-AN22</f>
        <v>8.7319050000000011</v>
      </c>
      <c r="AN22" s="16">
        <v>0</v>
      </c>
      <c r="AO22" s="16">
        <f t="shared" ref="AO22:AO27" si="13">AE22+AJ22</f>
        <v>39</v>
      </c>
      <c r="AP22" s="16">
        <f t="shared" ref="AP22:AR27" si="14">AG22+AL22</f>
        <v>17.128019999999999</v>
      </c>
      <c r="AQ22" s="16">
        <f t="shared" si="14"/>
        <v>17.128019999999999</v>
      </c>
      <c r="AR22" s="16">
        <f t="shared" si="14"/>
        <v>0</v>
      </c>
    </row>
    <row r="23" spans="1:44" ht="31.2" hidden="1" x14ac:dyDescent="0.3">
      <c r="A23" s="14" t="s">
        <v>77</v>
      </c>
      <c r="B23" s="1" t="s">
        <v>48</v>
      </c>
      <c r="C23" s="16">
        <v>27.44</v>
      </c>
      <c r="D23" s="16">
        <v>415.21</v>
      </c>
      <c r="E23" s="16">
        <f t="shared" ref="E23:E25" si="15">C23*D23/1000</f>
        <v>11.393362399999999</v>
      </c>
      <c r="F23" s="16">
        <f t="shared" ref="F23:F25" si="16">E23-G23</f>
        <v>11.393362399999999</v>
      </c>
      <c r="G23" s="16">
        <v>0</v>
      </c>
      <c r="H23" s="16">
        <v>27.45</v>
      </c>
      <c r="I23" s="16">
        <v>415.21</v>
      </c>
      <c r="J23" s="16">
        <f t="shared" ref="J23:J27" si="17">H23*I23/1000</f>
        <v>11.3975145</v>
      </c>
      <c r="K23" s="16">
        <f t="shared" si="4"/>
        <v>11.3975145</v>
      </c>
      <c r="L23" s="16">
        <v>0</v>
      </c>
      <c r="M23" s="16">
        <f t="shared" ref="M23:M27" si="18">C23+H23</f>
        <v>54.89</v>
      </c>
      <c r="N23" s="16">
        <f t="shared" ref="N23:P39" si="19">E23+J23</f>
        <v>22.790876900000001</v>
      </c>
      <c r="O23" s="16">
        <f t="shared" si="19"/>
        <v>22.790876900000001</v>
      </c>
      <c r="P23" s="16">
        <f t="shared" si="19"/>
        <v>0</v>
      </c>
      <c r="Q23" s="16">
        <f t="shared" ref="Q23:Q27" si="20">C23</f>
        <v>27.44</v>
      </c>
      <c r="R23" s="16">
        <v>415.21</v>
      </c>
      <c r="S23" s="16">
        <f t="shared" ref="S23:S25" si="21">Q23*R23/1000</f>
        <v>11.393362399999999</v>
      </c>
      <c r="T23" s="16">
        <f t="shared" si="5"/>
        <v>11.393362399999999</v>
      </c>
      <c r="U23" s="16">
        <v>0</v>
      </c>
      <c r="V23" s="16">
        <f t="shared" si="6"/>
        <v>27.45</v>
      </c>
      <c r="W23" s="16">
        <v>430.57</v>
      </c>
      <c r="X23" s="16">
        <f t="shared" ref="X23:X27" si="22">V23*W23/1000</f>
        <v>11.819146499999999</v>
      </c>
      <c r="Y23" s="16">
        <f t="shared" si="7"/>
        <v>11.819146499999999</v>
      </c>
      <c r="Z23" s="16">
        <v>0</v>
      </c>
      <c r="AA23" s="16">
        <f t="shared" si="8"/>
        <v>54.89</v>
      </c>
      <c r="AB23" s="16">
        <f t="shared" si="9"/>
        <v>23.212508899999996</v>
      </c>
      <c r="AC23" s="16">
        <f t="shared" si="9"/>
        <v>23.212508899999996</v>
      </c>
      <c r="AD23" s="16">
        <f t="shared" si="9"/>
        <v>0</v>
      </c>
      <c r="AE23" s="16">
        <f t="shared" si="10"/>
        <v>27.44</v>
      </c>
      <c r="AF23" s="16">
        <v>430.57</v>
      </c>
      <c r="AG23" s="16">
        <f t="shared" ref="AG23:AG25" si="23">AE23*AF23/1000</f>
        <v>11.814840800000001</v>
      </c>
      <c r="AH23" s="16">
        <f t="shared" ref="AH23:AH25" si="24">AG23-AI23</f>
        <v>11.814840800000001</v>
      </c>
      <c r="AI23" s="16">
        <v>0</v>
      </c>
      <c r="AJ23" s="16">
        <f t="shared" si="11"/>
        <v>27.45</v>
      </c>
      <c r="AK23" s="16">
        <v>447.79</v>
      </c>
      <c r="AL23" s="16">
        <f t="shared" ref="AL23:AL27" si="25">AJ23*AK23/1000</f>
        <v>12.291835500000001</v>
      </c>
      <c r="AM23" s="16">
        <f t="shared" si="12"/>
        <v>12.291835500000001</v>
      </c>
      <c r="AN23" s="16">
        <v>0</v>
      </c>
      <c r="AO23" s="16">
        <f t="shared" si="13"/>
        <v>54.89</v>
      </c>
      <c r="AP23" s="16">
        <f t="shared" si="14"/>
        <v>24.106676300000004</v>
      </c>
      <c r="AQ23" s="16">
        <f t="shared" si="14"/>
        <v>24.106676300000004</v>
      </c>
      <c r="AR23" s="16">
        <f t="shared" si="14"/>
        <v>0</v>
      </c>
    </row>
    <row r="24" spans="1:44" ht="31.2" hidden="1" x14ac:dyDescent="0.3">
      <c r="A24" s="14" t="s">
        <v>78</v>
      </c>
      <c r="B24" s="1" t="s">
        <v>49</v>
      </c>
      <c r="C24" s="16">
        <v>44.33</v>
      </c>
      <c r="D24" s="16">
        <v>415.21</v>
      </c>
      <c r="E24" s="16">
        <f t="shared" si="15"/>
        <v>18.406259299999999</v>
      </c>
      <c r="F24" s="16">
        <f t="shared" si="16"/>
        <v>18.406259299999999</v>
      </c>
      <c r="G24" s="16">
        <v>0</v>
      </c>
      <c r="H24" s="16">
        <v>44.33</v>
      </c>
      <c r="I24" s="16">
        <v>415.21</v>
      </c>
      <c r="J24" s="16">
        <f t="shared" si="17"/>
        <v>18.406259299999999</v>
      </c>
      <c r="K24" s="16">
        <f t="shared" si="4"/>
        <v>18.406259299999999</v>
      </c>
      <c r="L24" s="16">
        <v>0</v>
      </c>
      <c r="M24" s="16">
        <f t="shared" si="18"/>
        <v>88.66</v>
      </c>
      <c r="N24" s="16">
        <f t="shared" si="19"/>
        <v>36.812518599999997</v>
      </c>
      <c r="O24" s="16">
        <f t="shared" si="19"/>
        <v>36.812518599999997</v>
      </c>
      <c r="P24" s="16">
        <f t="shared" si="19"/>
        <v>0</v>
      </c>
      <c r="Q24" s="16">
        <f t="shared" si="20"/>
        <v>44.33</v>
      </c>
      <c r="R24" s="16">
        <v>415.21</v>
      </c>
      <c r="S24" s="16">
        <f t="shared" si="21"/>
        <v>18.406259299999999</v>
      </c>
      <c r="T24" s="16">
        <f t="shared" si="5"/>
        <v>18.406259299999999</v>
      </c>
      <c r="U24" s="16">
        <v>0</v>
      </c>
      <c r="V24" s="16">
        <f t="shared" si="6"/>
        <v>44.33</v>
      </c>
      <c r="W24" s="16">
        <v>430.57</v>
      </c>
      <c r="X24" s="16">
        <f t="shared" si="22"/>
        <v>19.0871681</v>
      </c>
      <c r="Y24" s="16">
        <f t="shared" si="7"/>
        <v>19.0871681</v>
      </c>
      <c r="Z24" s="16">
        <v>0</v>
      </c>
      <c r="AA24" s="16">
        <f t="shared" si="8"/>
        <v>88.66</v>
      </c>
      <c r="AB24" s="16">
        <f t="shared" si="9"/>
        <v>37.493427400000002</v>
      </c>
      <c r="AC24" s="16">
        <f t="shared" si="9"/>
        <v>37.493427400000002</v>
      </c>
      <c r="AD24" s="16">
        <f t="shared" si="9"/>
        <v>0</v>
      </c>
      <c r="AE24" s="16">
        <f t="shared" si="10"/>
        <v>44.33</v>
      </c>
      <c r="AF24" s="16">
        <v>430.57</v>
      </c>
      <c r="AG24" s="16">
        <f t="shared" si="23"/>
        <v>19.0871681</v>
      </c>
      <c r="AH24" s="16">
        <f t="shared" si="24"/>
        <v>19.0871681</v>
      </c>
      <c r="AI24" s="16">
        <v>0</v>
      </c>
      <c r="AJ24" s="16">
        <f t="shared" si="11"/>
        <v>44.33</v>
      </c>
      <c r="AK24" s="16">
        <v>447.79</v>
      </c>
      <c r="AL24" s="16">
        <f t="shared" si="25"/>
        <v>19.8505307</v>
      </c>
      <c r="AM24" s="16">
        <f t="shared" si="12"/>
        <v>19.8505307</v>
      </c>
      <c r="AN24" s="16">
        <v>0</v>
      </c>
      <c r="AO24" s="16">
        <f t="shared" si="13"/>
        <v>88.66</v>
      </c>
      <c r="AP24" s="16">
        <f t="shared" si="14"/>
        <v>38.9376988</v>
      </c>
      <c r="AQ24" s="16">
        <f t="shared" si="14"/>
        <v>38.9376988</v>
      </c>
      <c r="AR24" s="16">
        <f t="shared" si="14"/>
        <v>0</v>
      </c>
    </row>
    <row r="25" spans="1:44" ht="31.2" hidden="1" x14ac:dyDescent="0.3">
      <c r="A25" s="14" t="s">
        <v>79</v>
      </c>
      <c r="B25" s="1" t="s">
        <v>50</v>
      </c>
      <c r="C25" s="16">
        <v>4.5</v>
      </c>
      <c r="D25" s="16">
        <v>415.21</v>
      </c>
      <c r="E25" s="16">
        <f t="shared" si="15"/>
        <v>1.8684449999999999</v>
      </c>
      <c r="F25" s="16">
        <f t="shared" si="16"/>
        <v>1.8684449999999999</v>
      </c>
      <c r="G25" s="16">
        <v>0</v>
      </c>
      <c r="H25" s="16">
        <v>4.5</v>
      </c>
      <c r="I25" s="16">
        <v>415.21</v>
      </c>
      <c r="J25" s="16">
        <f t="shared" si="17"/>
        <v>1.8684449999999999</v>
      </c>
      <c r="K25" s="16">
        <f t="shared" si="4"/>
        <v>1.8684449999999999</v>
      </c>
      <c r="L25" s="16">
        <v>0</v>
      </c>
      <c r="M25" s="16">
        <f t="shared" si="18"/>
        <v>9</v>
      </c>
      <c r="N25" s="16">
        <f t="shared" si="19"/>
        <v>3.7368899999999998</v>
      </c>
      <c r="O25" s="16">
        <f t="shared" si="19"/>
        <v>3.7368899999999998</v>
      </c>
      <c r="P25" s="16">
        <f t="shared" si="19"/>
        <v>0</v>
      </c>
      <c r="Q25" s="16">
        <f t="shared" si="20"/>
        <v>4.5</v>
      </c>
      <c r="R25" s="16">
        <v>415.21</v>
      </c>
      <c r="S25" s="16">
        <f t="shared" si="21"/>
        <v>1.8684449999999999</v>
      </c>
      <c r="T25" s="16">
        <f t="shared" si="5"/>
        <v>1.8684449999999999</v>
      </c>
      <c r="U25" s="16">
        <v>0</v>
      </c>
      <c r="V25" s="16">
        <f t="shared" si="6"/>
        <v>4.5</v>
      </c>
      <c r="W25" s="16">
        <v>430.57</v>
      </c>
      <c r="X25" s="16">
        <f t="shared" si="22"/>
        <v>1.937565</v>
      </c>
      <c r="Y25" s="16">
        <f t="shared" si="7"/>
        <v>1.937565</v>
      </c>
      <c r="Z25" s="16">
        <v>0</v>
      </c>
      <c r="AA25" s="16">
        <f t="shared" si="8"/>
        <v>9</v>
      </c>
      <c r="AB25" s="16">
        <f t="shared" si="9"/>
        <v>3.8060099999999997</v>
      </c>
      <c r="AC25" s="16">
        <f t="shared" si="9"/>
        <v>3.8060099999999997</v>
      </c>
      <c r="AD25" s="16">
        <f t="shared" si="9"/>
        <v>0</v>
      </c>
      <c r="AE25" s="16">
        <f t="shared" si="10"/>
        <v>4.5</v>
      </c>
      <c r="AF25" s="16">
        <v>430.57</v>
      </c>
      <c r="AG25" s="16">
        <f t="shared" si="23"/>
        <v>1.937565</v>
      </c>
      <c r="AH25" s="16">
        <f t="shared" si="24"/>
        <v>1.937565</v>
      </c>
      <c r="AI25" s="16">
        <v>0</v>
      </c>
      <c r="AJ25" s="16">
        <f t="shared" si="11"/>
        <v>4.5</v>
      </c>
      <c r="AK25" s="16">
        <v>447.79</v>
      </c>
      <c r="AL25" s="16">
        <f t="shared" si="25"/>
        <v>2.0150550000000003</v>
      </c>
      <c r="AM25" s="16">
        <f t="shared" si="12"/>
        <v>2.0150550000000003</v>
      </c>
      <c r="AN25" s="16">
        <v>0</v>
      </c>
      <c r="AO25" s="16">
        <f t="shared" si="13"/>
        <v>9</v>
      </c>
      <c r="AP25" s="16">
        <f t="shared" si="14"/>
        <v>3.9526200000000005</v>
      </c>
      <c r="AQ25" s="16">
        <f t="shared" si="14"/>
        <v>3.9526200000000005</v>
      </c>
      <c r="AR25" s="16">
        <f t="shared" si="14"/>
        <v>0</v>
      </c>
    </row>
    <row r="26" spans="1:44" ht="46.8" hidden="1" x14ac:dyDescent="0.3">
      <c r="A26" s="14" t="s">
        <v>73</v>
      </c>
      <c r="B26" s="1" t="s">
        <v>51</v>
      </c>
      <c r="C26" s="16">
        <v>95.35</v>
      </c>
      <c r="D26" s="16">
        <v>415.21</v>
      </c>
      <c r="E26" s="16">
        <f>C26*D26/1000</f>
        <v>39.590273499999995</v>
      </c>
      <c r="F26" s="16">
        <f>E26-G26</f>
        <v>39.590273499999995</v>
      </c>
      <c r="G26" s="16">
        <v>0</v>
      </c>
      <c r="H26" s="16">
        <v>95.35</v>
      </c>
      <c r="I26" s="16">
        <v>415.21</v>
      </c>
      <c r="J26" s="16">
        <f t="shared" si="17"/>
        <v>39.590273499999995</v>
      </c>
      <c r="K26" s="16">
        <f t="shared" si="4"/>
        <v>39.590273499999995</v>
      </c>
      <c r="L26" s="16">
        <v>0</v>
      </c>
      <c r="M26" s="16">
        <f t="shared" si="18"/>
        <v>190.7</v>
      </c>
      <c r="N26" s="16">
        <f t="shared" si="19"/>
        <v>79.18054699999999</v>
      </c>
      <c r="O26" s="16">
        <f t="shared" si="19"/>
        <v>79.18054699999999</v>
      </c>
      <c r="P26" s="16">
        <f t="shared" si="19"/>
        <v>0</v>
      </c>
      <c r="Q26" s="16">
        <f t="shared" si="20"/>
        <v>95.35</v>
      </c>
      <c r="R26" s="16">
        <v>415.21</v>
      </c>
      <c r="S26" s="16">
        <f>Q26*R26/1000</f>
        <v>39.590273499999995</v>
      </c>
      <c r="T26" s="16">
        <f t="shared" si="5"/>
        <v>39.590273499999995</v>
      </c>
      <c r="U26" s="16">
        <v>0</v>
      </c>
      <c r="V26" s="16">
        <f t="shared" si="6"/>
        <v>95.35</v>
      </c>
      <c r="W26" s="16">
        <v>430.57</v>
      </c>
      <c r="X26" s="16">
        <f t="shared" si="22"/>
        <v>41.054849499999996</v>
      </c>
      <c r="Y26" s="16">
        <f t="shared" si="7"/>
        <v>41.054849499999996</v>
      </c>
      <c r="Z26" s="16">
        <v>0</v>
      </c>
      <c r="AA26" s="16">
        <f t="shared" si="8"/>
        <v>190.7</v>
      </c>
      <c r="AB26" s="16">
        <f t="shared" si="9"/>
        <v>80.645122999999984</v>
      </c>
      <c r="AC26" s="16">
        <f t="shared" si="9"/>
        <v>80.645122999999984</v>
      </c>
      <c r="AD26" s="16">
        <f t="shared" si="9"/>
        <v>0</v>
      </c>
      <c r="AE26" s="16">
        <f t="shared" si="10"/>
        <v>95.35</v>
      </c>
      <c r="AF26" s="16">
        <v>430.57</v>
      </c>
      <c r="AG26" s="16">
        <f>AE26*AF26/1000</f>
        <v>41.054849499999996</v>
      </c>
      <c r="AH26" s="16">
        <f>AG26-AI26</f>
        <v>41.054849499999996</v>
      </c>
      <c r="AI26" s="16">
        <v>0</v>
      </c>
      <c r="AJ26" s="16">
        <f t="shared" si="11"/>
        <v>95.35</v>
      </c>
      <c r="AK26" s="16">
        <v>447.79</v>
      </c>
      <c r="AL26" s="16">
        <f t="shared" si="25"/>
        <v>42.696776499999999</v>
      </c>
      <c r="AM26" s="16">
        <f t="shared" si="12"/>
        <v>42.696776499999999</v>
      </c>
      <c r="AN26" s="16">
        <v>0</v>
      </c>
      <c r="AO26" s="16">
        <f t="shared" si="13"/>
        <v>190.7</v>
      </c>
      <c r="AP26" s="16">
        <f t="shared" si="14"/>
        <v>83.751625999999987</v>
      </c>
      <c r="AQ26" s="16">
        <f t="shared" si="14"/>
        <v>83.751625999999987</v>
      </c>
      <c r="AR26" s="16">
        <f t="shared" si="14"/>
        <v>0</v>
      </c>
    </row>
    <row r="27" spans="1:44" ht="31.2" hidden="1" x14ac:dyDescent="0.3">
      <c r="A27" s="14" t="s">
        <v>74</v>
      </c>
      <c r="B27" s="1" t="s">
        <v>52</v>
      </c>
      <c r="C27" s="16">
        <v>41.12</v>
      </c>
      <c r="D27" s="16">
        <v>415.21</v>
      </c>
      <c r="E27" s="16">
        <f>C27*D27/1000</f>
        <v>17.073435199999999</v>
      </c>
      <c r="F27" s="16">
        <f>E27-G27</f>
        <v>17.073435199999999</v>
      </c>
      <c r="G27" s="16">
        <v>0</v>
      </c>
      <c r="H27" s="16">
        <v>41.12</v>
      </c>
      <c r="I27" s="16">
        <v>415.21</v>
      </c>
      <c r="J27" s="16">
        <f t="shared" si="17"/>
        <v>17.073435199999999</v>
      </c>
      <c r="K27" s="16">
        <f t="shared" si="4"/>
        <v>17.073435199999999</v>
      </c>
      <c r="L27" s="16">
        <v>0</v>
      </c>
      <c r="M27" s="16">
        <f t="shared" si="18"/>
        <v>82.24</v>
      </c>
      <c r="N27" s="16">
        <f t="shared" si="19"/>
        <v>34.146870399999997</v>
      </c>
      <c r="O27" s="16">
        <f t="shared" si="19"/>
        <v>34.146870399999997</v>
      </c>
      <c r="P27" s="16">
        <f t="shared" si="19"/>
        <v>0</v>
      </c>
      <c r="Q27" s="16">
        <f t="shared" si="20"/>
        <v>41.12</v>
      </c>
      <c r="R27" s="16">
        <v>415.21</v>
      </c>
      <c r="S27" s="16">
        <f>Q27*R27/1000</f>
        <v>17.073435199999999</v>
      </c>
      <c r="T27" s="16">
        <f t="shared" si="5"/>
        <v>17.073435199999999</v>
      </c>
      <c r="U27" s="16">
        <v>0</v>
      </c>
      <c r="V27" s="16">
        <f t="shared" si="6"/>
        <v>41.12</v>
      </c>
      <c r="W27" s="16">
        <v>430.57</v>
      </c>
      <c r="X27" s="16">
        <f t="shared" si="22"/>
        <v>17.705038399999999</v>
      </c>
      <c r="Y27" s="16">
        <f t="shared" si="7"/>
        <v>17.705038399999999</v>
      </c>
      <c r="Z27" s="16">
        <v>0</v>
      </c>
      <c r="AA27" s="16">
        <f t="shared" si="8"/>
        <v>82.24</v>
      </c>
      <c r="AB27" s="16">
        <f t="shared" si="9"/>
        <v>34.778473599999998</v>
      </c>
      <c r="AC27" s="16">
        <f t="shared" si="9"/>
        <v>34.778473599999998</v>
      </c>
      <c r="AD27" s="16">
        <f t="shared" si="9"/>
        <v>0</v>
      </c>
      <c r="AE27" s="16">
        <f t="shared" si="10"/>
        <v>41.12</v>
      </c>
      <c r="AF27" s="16">
        <v>430.57</v>
      </c>
      <c r="AG27" s="16">
        <f>AE27*AF27/1000</f>
        <v>17.705038399999999</v>
      </c>
      <c r="AH27" s="16">
        <f>AG27-AI27</f>
        <v>17.705038399999999</v>
      </c>
      <c r="AI27" s="16">
        <v>0</v>
      </c>
      <c r="AJ27" s="16">
        <f t="shared" si="11"/>
        <v>41.12</v>
      </c>
      <c r="AK27" s="16">
        <v>447.79</v>
      </c>
      <c r="AL27" s="16">
        <f t="shared" si="25"/>
        <v>18.413124800000002</v>
      </c>
      <c r="AM27" s="16">
        <f t="shared" si="12"/>
        <v>18.413124800000002</v>
      </c>
      <c r="AN27" s="16">
        <v>0</v>
      </c>
      <c r="AO27" s="16">
        <f t="shared" si="13"/>
        <v>82.24</v>
      </c>
      <c r="AP27" s="16">
        <f t="shared" si="14"/>
        <v>36.118163199999998</v>
      </c>
      <c r="AQ27" s="16">
        <f t="shared" si="14"/>
        <v>36.118163199999998</v>
      </c>
      <c r="AR27" s="16">
        <f t="shared" si="14"/>
        <v>0</v>
      </c>
    </row>
    <row r="28" spans="1:44" s="13" customFormat="1" ht="46.8" hidden="1" x14ac:dyDescent="0.3">
      <c r="A28" s="11" t="s">
        <v>75</v>
      </c>
      <c r="B28" s="4" t="s">
        <v>182</v>
      </c>
      <c r="C28" s="12">
        <f>SUM(C29:C35)</f>
        <v>896.34999999999991</v>
      </c>
      <c r="D28" s="12"/>
      <c r="E28" s="12">
        <f t="shared" ref="E28:H28" si="26">SUM(E29:E35)</f>
        <v>372.17348349999992</v>
      </c>
      <c r="F28" s="12">
        <f t="shared" si="26"/>
        <v>327.93451309999995</v>
      </c>
      <c r="G28" s="12">
        <f t="shared" si="26"/>
        <v>44.238970400000007</v>
      </c>
      <c r="H28" s="12">
        <f t="shared" si="26"/>
        <v>1004.15</v>
      </c>
      <c r="I28" s="12"/>
      <c r="J28" s="12">
        <f t="shared" ref="J28:Q28" si="27">SUM(J29:J35)</f>
        <v>416.93312149999991</v>
      </c>
      <c r="K28" s="12">
        <f t="shared" si="27"/>
        <v>364.90896359999994</v>
      </c>
      <c r="L28" s="12">
        <f t="shared" si="27"/>
        <v>52.024157899999999</v>
      </c>
      <c r="M28" s="12">
        <f t="shared" si="27"/>
        <v>1900.4999999999998</v>
      </c>
      <c r="N28" s="12">
        <f t="shared" si="27"/>
        <v>789.10660499999994</v>
      </c>
      <c r="O28" s="12">
        <f t="shared" si="27"/>
        <v>692.84347669999988</v>
      </c>
      <c r="P28" s="12">
        <f t="shared" si="27"/>
        <v>96.263128300000005</v>
      </c>
      <c r="Q28" s="12">
        <f t="shared" si="27"/>
        <v>896.34999999999991</v>
      </c>
      <c r="R28" s="12"/>
      <c r="S28" s="12">
        <f t="shared" ref="S28:V28" si="28">SUM(S29:S35)</f>
        <v>372.17348349999992</v>
      </c>
      <c r="T28" s="12">
        <f t="shared" si="28"/>
        <v>333.87451309999994</v>
      </c>
      <c r="U28" s="12">
        <f t="shared" si="28"/>
        <v>38.298970400000002</v>
      </c>
      <c r="V28" s="12">
        <f t="shared" si="28"/>
        <v>1004.15</v>
      </c>
      <c r="W28" s="12"/>
      <c r="X28" s="12">
        <f t="shared" ref="X28:AE28" si="29">SUM(X29:X35)</f>
        <v>432.35686549999997</v>
      </c>
      <c r="Y28" s="12">
        <f t="shared" si="29"/>
        <v>384.56790119999999</v>
      </c>
      <c r="Z28" s="12">
        <f t="shared" si="29"/>
        <v>47.788964299999996</v>
      </c>
      <c r="AA28" s="12">
        <f t="shared" si="29"/>
        <v>1900.4999999999998</v>
      </c>
      <c r="AB28" s="12">
        <f t="shared" si="29"/>
        <v>804.53034899999989</v>
      </c>
      <c r="AC28" s="12">
        <f t="shared" si="29"/>
        <v>718.44241429999988</v>
      </c>
      <c r="AD28" s="12">
        <f t="shared" si="29"/>
        <v>86.087934700000005</v>
      </c>
      <c r="AE28" s="12">
        <f t="shared" si="29"/>
        <v>896.34999999999991</v>
      </c>
      <c r="AF28" s="12"/>
      <c r="AG28" s="12">
        <f t="shared" ref="AG28:AJ28" si="30">SUM(AG29:AG35)</f>
        <v>385.94141949999999</v>
      </c>
      <c r="AH28" s="12">
        <f t="shared" si="30"/>
        <v>346.22564269999998</v>
      </c>
      <c r="AI28" s="12">
        <f t="shared" si="30"/>
        <v>39.7157768</v>
      </c>
      <c r="AJ28" s="12">
        <f t="shared" si="30"/>
        <v>1004.15</v>
      </c>
      <c r="AK28" s="12"/>
      <c r="AL28" s="12">
        <f t="shared" ref="AL28:AR28" si="31">SUM(AL29:AL35)</f>
        <v>449.64832849999999</v>
      </c>
      <c r="AM28" s="12">
        <f t="shared" si="31"/>
        <v>399.9481164</v>
      </c>
      <c r="AN28" s="12">
        <f t="shared" si="31"/>
        <v>49.700212100000002</v>
      </c>
      <c r="AO28" s="12">
        <f t="shared" si="31"/>
        <v>1900.4999999999998</v>
      </c>
      <c r="AP28" s="12">
        <f t="shared" si="31"/>
        <v>835.58974799999987</v>
      </c>
      <c r="AQ28" s="12">
        <f t="shared" si="31"/>
        <v>746.17375909999987</v>
      </c>
      <c r="AR28" s="12">
        <f t="shared" si="31"/>
        <v>89.415988900000002</v>
      </c>
    </row>
    <row r="29" spans="1:44" hidden="1" x14ac:dyDescent="0.3">
      <c r="A29" s="14" t="s">
        <v>136</v>
      </c>
      <c r="B29" s="30" t="s">
        <v>164</v>
      </c>
      <c r="C29" s="16">
        <f>483.75+4.4</f>
        <v>488.15</v>
      </c>
      <c r="D29" s="16">
        <v>415.21</v>
      </c>
      <c r="E29" s="16">
        <f t="shared" ref="E29:E35" si="32">C29*D29/1000</f>
        <v>202.68476149999998</v>
      </c>
      <c r="F29" s="16">
        <f>E29-G29</f>
        <v>200.85476149999997</v>
      </c>
      <c r="G29" s="16">
        <v>1.83</v>
      </c>
      <c r="H29" s="16">
        <f>495+7.7</f>
        <v>502.7</v>
      </c>
      <c r="I29" s="16">
        <v>415.21</v>
      </c>
      <c r="J29" s="16">
        <f t="shared" ref="J29:J35" si="33">H29*I29/1000</f>
        <v>208.72606699999997</v>
      </c>
      <c r="K29" s="16">
        <f>J29-L29</f>
        <v>206.89606699999996</v>
      </c>
      <c r="L29" s="16">
        <v>1.83</v>
      </c>
      <c r="M29" s="16">
        <f t="shared" ref="M29:M35" si="34">C29+H29</f>
        <v>990.84999999999991</v>
      </c>
      <c r="N29" s="16">
        <f t="shared" ref="N29:P35" si="35">E29+J29</f>
        <v>411.41082849999998</v>
      </c>
      <c r="O29" s="16">
        <f t="shared" si="35"/>
        <v>407.7508284999999</v>
      </c>
      <c r="P29" s="16">
        <f t="shared" si="35"/>
        <v>3.66</v>
      </c>
      <c r="Q29" s="16">
        <f t="shared" ref="Q29:Q35" si="36">C29</f>
        <v>488.15</v>
      </c>
      <c r="R29" s="16">
        <v>415.21</v>
      </c>
      <c r="S29" s="16">
        <f t="shared" ref="S29:S35" si="37">Q29*R29/1000</f>
        <v>202.68476149999998</v>
      </c>
      <c r="T29" s="16">
        <f t="shared" si="5"/>
        <v>202.68476149999998</v>
      </c>
      <c r="U29" s="16">
        <v>0</v>
      </c>
      <c r="V29" s="16">
        <f t="shared" ref="V29:V35" si="38">H29</f>
        <v>502.7</v>
      </c>
      <c r="W29" s="16">
        <v>430.57</v>
      </c>
      <c r="X29" s="16">
        <f t="shared" ref="X29:X35" si="39">V29*W29/1000</f>
        <v>216.44753899999998</v>
      </c>
      <c r="Y29" s="16">
        <f t="shared" si="7"/>
        <v>216.44753899999998</v>
      </c>
      <c r="Z29" s="16">
        <v>0</v>
      </c>
      <c r="AA29" s="16">
        <f t="shared" ref="AA29:AA35" si="40">Q29+V29</f>
        <v>990.84999999999991</v>
      </c>
      <c r="AB29" s="16">
        <f t="shared" ref="AB29:AD35" si="41">S29+X29</f>
        <v>419.13230049999993</v>
      </c>
      <c r="AC29" s="16">
        <f t="shared" si="41"/>
        <v>419.13230049999993</v>
      </c>
      <c r="AD29" s="16">
        <f t="shared" si="41"/>
        <v>0</v>
      </c>
      <c r="AE29" s="16">
        <f t="shared" ref="AE29:AE35" si="42">C29</f>
        <v>488.15</v>
      </c>
      <c r="AF29" s="16">
        <v>430.57</v>
      </c>
      <c r="AG29" s="16">
        <f t="shared" ref="AG29:AG35" si="43">AE29*AF29/1000</f>
        <v>210.18274549999998</v>
      </c>
      <c r="AH29" s="16">
        <f t="shared" ref="AH29:AH35" si="44">AG29-AI29</f>
        <v>210.18274549999998</v>
      </c>
      <c r="AI29" s="16">
        <v>0</v>
      </c>
      <c r="AJ29" s="16">
        <f t="shared" ref="AJ29:AJ35" si="45">H29</f>
        <v>502.7</v>
      </c>
      <c r="AK29" s="16">
        <v>447.79</v>
      </c>
      <c r="AL29" s="16">
        <f t="shared" ref="AL29:AL35" si="46">AJ29*AK29/1000</f>
        <v>225.10403299999999</v>
      </c>
      <c r="AM29" s="16">
        <f t="shared" si="12"/>
        <v>225.10403299999999</v>
      </c>
      <c r="AN29" s="16">
        <v>0</v>
      </c>
      <c r="AO29" s="16">
        <f t="shared" ref="AO29:AO35" si="47">AE29+AJ29</f>
        <v>990.84999999999991</v>
      </c>
      <c r="AP29" s="16">
        <f t="shared" ref="AP29:AR35" si="48">AG29+AL29</f>
        <v>435.28677849999997</v>
      </c>
      <c r="AQ29" s="16">
        <f t="shared" si="48"/>
        <v>435.28677849999997</v>
      </c>
      <c r="AR29" s="16">
        <f t="shared" si="48"/>
        <v>0</v>
      </c>
    </row>
    <row r="30" spans="1:44" hidden="1" x14ac:dyDescent="0.3">
      <c r="A30" s="14" t="s">
        <v>137</v>
      </c>
      <c r="B30" s="30" t="s">
        <v>165</v>
      </c>
      <c r="C30" s="7">
        <v>19.5</v>
      </c>
      <c r="D30" s="16">
        <v>415.21</v>
      </c>
      <c r="E30" s="16">
        <f t="shared" si="32"/>
        <v>8.0965949999999989</v>
      </c>
      <c r="F30" s="16">
        <f t="shared" ref="F30:F35" si="49">E30-G30</f>
        <v>8.0965949999999989</v>
      </c>
      <c r="G30" s="16">
        <v>0</v>
      </c>
      <c r="H30" s="16">
        <v>19.5</v>
      </c>
      <c r="I30" s="16">
        <v>415.21</v>
      </c>
      <c r="J30" s="16">
        <f t="shared" si="33"/>
        <v>8.0965949999999989</v>
      </c>
      <c r="K30" s="16">
        <f t="shared" si="4"/>
        <v>8.0965949999999989</v>
      </c>
      <c r="L30" s="16">
        <v>0</v>
      </c>
      <c r="M30" s="16">
        <f t="shared" si="34"/>
        <v>39</v>
      </c>
      <c r="N30" s="16">
        <f t="shared" si="35"/>
        <v>16.193189999999998</v>
      </c>
      <c r="O30" s="16">
        <f t="shared" si="35"/>
        <v>16.193189999999998</v>
      </c>
      <c r="P30" s="16">
        <f t="shared" si="35"/>
        <v>0</v>
      </c>
      <c r="Q30" s="16">
        <f t="shared" si="36"/>
        <v>19.5</v>
      </c>
      <c r="R30" s="16">
        <v>415.21</v>
      </c>
      <c r="S30" s="16">
        <f t="shared" si="37"/>
        <v>8.0965949999999989</v>
      </c>
      <c r="T30" s="16">
        <f t="shared" si="5"/>
        <v>8.0965949999999989</v>
      </c>
      <c r="U30" s="16">
        <v>0</v>
      </c>
      <c r="V30" s="16">
        <f t="shared" si="38"/>
        <v>19.5</v>
      </c>
      <c r="W30" s="16">
        <v>430.57</v>
      </c>
      <c r="X30" s="16">
        <f t="shared" si="39"/>
        <v>8.396115</v>
      </c>
      <c r="Y30" s="16">
        <f t="shared" si="7"/>
        <v>8.396115</v>
      </c>
      <c r="Z30" s="16">
        <v>0</v>
      </c>
      <c r="AA30" s="16">
        <f t="shared" si="40"/>
        <v>39</v>
      </c>
      <c r="AB30" s="16">
        <f t="shared" si="41"/>
        <v>16.492709999999999</v>
      </c>
      <c r="AC30" s="16">
        <f t="shared" si="41"/>
        <v>16.492709999999999</v>
      </c>
      <c r="AD30" s="16">
        <f t="shared" si="41"/>
        <v>0</v>
      </c>
      <c r="AE30" s="16">
        <f t="shared" si="42"/>
        <v>19.5</v>
      </c>
      <c r="AF30" s="16">
        <v>430.57</v>
      </c>
      <c r="AG30" s="16">
        <f t="shared" si="43"/>
        <v>8.396115</v>
      </c>
      <c r="AH30" s="16">
        <f t="shared" si="44"/>
        <v>8.396115</v>
      </c>
      <c r="AI30" s="16">
        <v>0</v>
      </c>
      <c r="AJ30" s="16">
        <f t="shared" si="45"/>
        <v>19.5</v>
      </c>
      <c r="AK30" s="16">
        <v>447.79</v>
      </c>
      <c r="AL30" s="16">
        <f t="shared" si="46"/>
        <v>8.7319050000000011</v>
      </c>
      <c r="AM30" s="16">
        <f t="shared" si="12"/>
        <v>8.7319050000000011</v>
      </c>
      <c r="AN30" s="16">
        <v>0</v>
      </c>
      <c r="AO30" s="16">
        <f t="shared" si="47"/>
        <v>39</v>
      </c>
      <c r="AP30" s="16">
        <f t="shared" si="48"/>
        <v>17.128019999999999</v>
      </c>
      <c r="AQ30" s="16">
        <f t="shared" si="48"/>
        <v>17.128019999999999</v>
      </c>
      <c r="AR30" s="16">
        <f t="shared" si="48"/>
        <v>0</v>
      </c>
    </row>
    <row r="31" spans="1:44" hidden="1" x14ac:dyDescent="0.3">
      <c r="A31" s="14" t="s">
        <v>138</v>
      </c>
      <c r="B31" s="30" t="s">
        <v>166</v>
      </c>
      <c r="C31" s="16">
        <f>261+9.9</f>
        <v>270.89999999999998</v>
      </c>
      <c r="D31" s="16">
        <v>415.21</v>
      </c>
      <c r="E31" s="16">
        <f t="shared" si="32"/>
        <v>112.48038899999997</v>
      </c>
      <c r="F31" s="16">
        <f>E31-G31</f>
        <v>108.37038899999997</v>
      </c>
      <c r="G31" s="16">
        <v>4.1100000000000003</v>
      </c>
      <c r="H31" s="16">
        <f>330+15.4</f>
        <v>345.4</v>
      </c>
      <c r="I31" s="16">
        <v>415.21</v>
      </c>
      <c r="J31" s="16">
        <f t="shared" si="33"/>
        <v>143.413534</v>
      </c>
      <c r="K31" s="16">
        <f t="shared" si="4"/>
        <v>139.30353399999998</v>
      </c>
      <c r="L31" s="16">
        <v>4.1100000000000003</v>
      </c>
      <c r="M31" s="16">
        <f t="shared" si="34"/>
        <v>616.29999999999995</v>
      </c>
      <c r="N31" s="16">
        <f t="shared" si="35"/>
        <v>255.89392299999997</v>
      </c>
      <c r="O31" s="16">
        <f t="shared" si="35"/>
        <v>247.67392299999995</v>
      </c>
      <c r="P31" s="16">
        <f t="shared" si="35"/>
        <v>8.2200000000000006</v>
      </c>
      <c r="Q31" s="16">
        <f t="shared" si="36"/>
        <v>270.89999999999998</v>
      </c>
      <c r="R31" s="16">
        <v>415.21</v>
      </c>
      <c r="S31" s="16">
        <f t="shared" si="37"/>
        <v>112.48038899999997</v>
      </c>
      <c r="T31" s="16">
        <f t="shared" si="5"/>
        <v>112.48038899999997</v>
      </c>
      <c r="U31" s="16">
        <v>0</v>
      </c>
      <c r="V31" s="16">
        <f t="shared" si="38"/>
        <v>345.4</v>
      </c>
      <c r="W31" s="16">
        <v>430.57</v>
      </c>
      <c r="X31" s="16">
        <f t="shared" si="39"/>
        <v>148.71887799999999</v>
      </c>
      <c r="Y31" s="16">
        <f t="shared" si="7"/>
        <v>148.71887799999999</v>
      </c>
      <c r="Z31" s="16">
        <v>0</v>
      </c>
      <c r="AA31" s="16">
        <f t="shared" si="40"/>
        <v>616.29999999999995</v>
      </c>
      <c r="AB31" s="16">
        <f t="shared" si="41"/>
        <v>261.19926699999996</v>
      </c>
      <c r="AC31" s="16">
        <f t="shared" si="41"/>
        <v>261.19926699999996</v>
      </c>
      <c r="AD31" s="16">
        <f t="shared" si="41"/>
        <v>0</v>
      </c>
      <c r="AE31" s="16">
        <f t="shared" si="42"/>
        <v>270.89999999999998</v>
      </c>
      <c r="AF31" s="16">
        <v>430.57</v>
      </c>
      <c r="AG31" s="16">
        <f t="shared" si="43"/>
        <v>116.64141299999999</v>
      </c>
      <c r="AH31" s="16">
        <f t="shared" si="44"/>
        <v>116.64141299999999</v>
      </c>
      <c r="AI31" s="16">
        <v>0</v>
      </c>
      <c r="AJ31" s="16">
        <f t="shared" si="45"/>
        <v>345.4</v>
      </c>
      <c r="AK31" s="16">
        <v>447.79</v>
      </c>
      <c r="AL31" s="16">
        <f t="shared" si="46"/>
        <v>154.66666599999999</v>
      </c>
      <c r="AM31" s="16">
        <f t="shared" si="12"/>
        <v>154.66666599999999</v>
      </c>
      <c r="AN31" s="16">
        <v>0</v>
      </c>
      <c r="AO31" s="16">
        <f t="shared" si="47"/>
        <v>616.29999999999995</v>
      </c>
      <c r="AP31" s="16">
        <f t="shared" si="48"/>
        <v>271.30807899999996</v>
      </c>
      <c r="AQ31" s="16">
        <f t="shared" si="48"/>
        <v>271.30807899999996</v>
      </c>
      <c r="AR31" s="16">
        <f t="shared" si="48"/>
        <v>0</v>
      </c>
    </row>
    <row r="32" spans="1:44" hidden="1" x14ac:dyDescent="0.3">
      <c r="A32" s="14" t="s">
        <v>139</v>
      </c>
      <c r="B32" s="30" t="s">
        <v>167</v>
      </c>
      <c r="C32" s="16">
        <v>12.39</v>
      </c>
      <c r="D32" s="16">
        <v>415.21</v>
      </c>
      <c r="E32" s="16">
        <f t="shared" si="32"/>
        <v>5.1444519</v>
      </c>
      <c r="F32" s="16">
        <f t="shared" si="49"/>
        <v>5.1444519</v>
      </c>
      <c r="G32" s="16">
        <v>0</v>
      </c>
      <c r="H32" s="16">
        <v>12.39</v>
      </c>
      <c r="I32" s="16">
        <v>415.21</v>
      </c>
      <c r="J32" s="16">
        <f t="shared" si="33"/>
        <v>5.1444519</v>
      </c>
      <c r="K32" s="16">
        <f t="shared" si="4"/>
        <v>5.1444519</v>
      </c>
      <c r="L32" s="16">
        <v>0</v>
      </c>
      <c r="M32" s="16">
        <f t="shared" si="34"/>
        <v>24.78</v>
      </c>
      <c r="N32" s="16">
        <f t="shared" si="35"/>
        <v>10.2889038</v>
      </c>
      <c r="O32" s="16">
        <f t="shared" si="35"/>
        <v>10.2889038</v>
      </c>
      <c r="P32" s="16">
        <f t="shared" si="35"/>
        <v>0</v>
      </c>
      <c r="Q32" s="16">
        <f t="shared" si="36"/>
        <v>12.39</v>
      </c>
      <c r="R32" s="16">
        <v>415.21</v>
      </c>
      <c r="S32" s="16">
        <f t="shared" si="37"/>
        <v>5.1444519</v>
      </c>
      <c r="T32" s="16">
        <f t="shared" si="5"/>
        <v>5.1444519</v>
      </c>
      <c r="U32" s="16">
        <v>0</v>
      </c>
      <c r="V32" s="16">
        <f t="shared" si="38"/>
        <v>12.39</v>
      </c>
      <c r="W32" s="16">
        <v>430.57</v>
      </c>
      <c r="X32" s="16">
        <f t="shared" si="39"/>
        <v>5.3347623000000004</v>
      </c>
      <c r="Y32" s="16">
        <f t="shared" si="7"/>
        <v>5.3347623000000004</v>
      </c>
      <c r="Z32" s="16">
        <v>0</v>
      </c>
      <c r="AA32" s="16">
        <f t="shared" si="40"/>
        <v>24.78</v>
      </c>
      <c r="AB32" s="16">
        <f t="shared" si="41"/>
        <v>10.479214200000001</v>
      </c>
      <c r="AC32" s="16">
        <f t="shared" si="41"/>
        <v>10.479214200000001</v>
      </c>
      <c r="AD32" s="16">
        <f t="shared" si="41"/>
        <v>0</v>
      </c>
      <c r="AE32" s="16">
        <f t="shared" si="42"/>
        <v>12.39</v>
      </c>
      <c r="AF32" s="16">
        <v>430.57</v>
      </c>
      <c r="AG32" s="16">
        <f t="shared" si="43"/>
        <v>5.3347623000000004</v>
      </c>
      <c r="AH32" s="16">
        <f t="shared" si="44"/>
        <v>5.3347623000000004</v>
      </c>
      <c r="AI32" s="16">
        <v>0</v>
      </c>
      <c r="AJ32" s="16">
        <f t="shared" si="45"/>
        <v>12.39</v>
      </c>
      <c r="AK32" s="16">
        <v>447.79</v>
      </c>
      <c r="AL32" s="16">
        <f t="shared" si="46"/>
        <v>5.5481181000000008</v>
      </c>
      <c r="AM32" s="16">
        <f t="shared" si="12"/>
        <v>5.5481181000000008</v>
      </c>
      <c r="AN32" s="16">
        <v>0</v>
      </c>
      <c r="AO32" s="16">
        <f t="shared" si="47"/>
        <v>24.78</v>
      </c>
      <c r="AP32" s="16">
        <f t="shared" si="48"/>
        <v>10.882880400000001</v>
      </c>
      <c r="AQ32" s="16">
        <f t="shared" si="48"/>
        <v>10.882880400000001</v>
      </c>
      <c r="AR32" s="16">
        <f t="shared" si="48"/>
        <v>0</v>
      </c>
    </row>
    <row r="33" spans="1:44" hidden="1" x14ac:dyDescent="0.3">
      <c r="A33" s="14" t="s">
        <v>140</v>
      </c>
      <c r="B33" s="30" t="s">
        <v>168</v>
      </c>
      <c r="C33" s="16">
        <v>13.17</v>
      </c>
      <c r="D33" s="16">
        <v>415.21</v>
      </c>
      <c r="E33" s="16">
        <f t="shared" si="32"/>
        <v>5.4683156999999998</v>
      </c>
      <c r="F33" s="16">
        <f t="shared" si="49"/>
        <v>5.4683156999999998</v>
      </c>
      <c r="G33" s="16">
        <v>0</v>
      </c>
      <c r="H33" s="16">
        <v>13.17</v>
      </c>
      <c r="I33" s="16">
        <v>415.21</v>
      </c>
      <c r="J33" s="16">
        <f t="shared" si="33"/>
        <v>5.4683156999999998</v>
      </c>
      <c r="K33" s="16">
        <f t="shared" si="4"/>
        <v>5.4683156999999998</v>
      </c>
      <c r="L33" s="16">
        <v>0</v>
      </c>
      <c r="M33" s="16">
        <f t="shared" si="34"/>
        <v>26.34</v>
      </c>
      <c r="N33" s="16">
        <f t="shared" si="35"/>
        <v>10.9366314</v>
      </c>
      <c r="O33" s="16">
        <f t="shared" si="35"/>
        <v>10.9366314</v>
      </c>
      <c r="P33" s="16">
        <f t="shared" si="35"/>
        <v>0</v>
      </c>
      <c r="Q33" s="16">
        <f t="shared" si="36"/>
        <v>13.17</v>
      </c>
      <c r="R33" s="16">
        <v>415.21</v>
      </c>
      <c r="S33" s="16">
        <f t="shared" si="37"/>
        <v>5.4683156999999998</v>
      </c>
      <c r="T33" s="16">
        <f t="shared" si="5"/>
        <v>5.4683156999999998</v>
      </c>
      <c r="U33" s="16">
        <v>0</v>
      </c>
      <c r="V33" s="16">
        <f t="shared" si="38"/>
        <v>13.17</v>
      </c>
      <c r="W33" s="16">
        <v>430.57</v>
      </c>
      <c r="X33" s="16">
        <f t="shared" si="39"/>
        <v>5.6706069000000001</v>
      </c>
      <c r="Y33" s="16">
        <f t="shared" si="7"/>
        <v>5.6706069000000001</v>
      </c>
      <c r="Z33" s="16">
        <v>0</v>
      </c>
      <c r="AA33" s="16">
        <f t="shared" si="40"/>
        <v>26.34</v>
      </c>
      <c r="AB33" s="16">
        <f t="shared" si="41"/>
        <v>11.138922600000001</v>
      </c>
      <c r="AC33" s="16">
        <f t="shared" si="41"/>
        <v>11.138922600000001</v>
      </c>
      <c r="AD33" s="16">
        <f t="shared" si="41"/>
        <v>0</v>
      </c>
      <c r="AE33" s="16">
        <f t="shared" si="42"/>
        <v>13.17</v>
      </c>
      <c r="AF33" s="16">
        <v>430.57</v>
      </c>
      <c r="AG33" s="16">
        <f t="shared" si="43"/>
        <v>5.6706069000000001</v>
      </c>
      <c r="AH33" s="16">
        <f t="shared" si="44"/>
        <v>5.6706069000000001</v>
      </c>
      <c r="AI33" s="16">
        <v>0</v>
      </c>
      <c r="AJ33" s="16">
        <f t="shared" si="45"/>
        <v>13.17</v>
      </c>
      <c r="AK33" s="16">
        <v>447.79</v>
      </c>
      <c r="AL33" s="16">
        <f t="shared" si="46"/>
        <v>5.8973943000000002</v>
      </c>
      <c r="AM33" s="16">
        <f t="shared" si="12"/>
        <v>5.8973943000000002</v>
      </c>
      <c r="AN33" s="16">
        <v>0</v>
      </c>
      <c r="AO33" s="16">
        <f t="shared" si="47"/>
        <v>26.34</v>
      </c>
      <c r="AP33" s="16">
        <f t="shared" si="48"/>
        <v>11.568001200000001</v>
      </c>
      <c r="AQ33" s="16">
        <f t="shared" si="48"/>
        <v>11.568001200000001</v>
      </c>
      <c r="AR33" s="16">
        <f t="shared" si="48"/>
        <v>0</v>
      </c>
    </row>
    <row r="34" spans="1:44" hidden="1" x14ac:dyDescent="0.3">
      <c r="A34" s="14" t="s">
        <v>169</v>
      </c>
      <c r="B34" s="30" t="s">
        <v>170</v>
      </c>
      <c r="C34" s="16">
        <v>2.2400000000000002</v>
      </c>
      <c r="D34" s="16">
        <v>415.21</v>
      </c>
      <c r="E34" s="16">
        <f t="shared" si="32"/>
        <v>0.93007040000000007</v>
      </c>
      <c r="F34" s="16">
        <f t="shared" si="49"/>
        <v>0</v>
      </c>
      <c r="G34" s="16">
        <f>E34</f>
        <v>0.93007040000000007</v>
      </c>
      <c r="H34" s="16">
        <v>2.2400000000000002</v>
      </c>
      <c r="I34" s="16">
        <v>415.21</v>
      </c>
      <c r="J34" s="16">
        <f t="shared" si="33"/>
        <v>0.93007040000000007</v>
      </c>
      <c r="K34" s="16">
        <f t="shared" si="4"/>
        <v>0</v>
      </c>
      <c r="L34" s="16">
        <f>J34</f>
        <v>0.93007040000000007</v>
      </c>
      <c r="M34" s="16">
        <f t="shared" si="34"/>
        <v>4.4800000000000004</v>
      </c>
      <c r="N34" s="16">
        <f t="shared" si="35"/>
        <v>1.8601408000000001</v>
      </c>
      <c r="O34" s="16">
        <f t="shared" si="35"/>
        <v>0</v>
      </c>
      <c r="P34" s="16">
        <f t="shared" si="35"/>
        <v>1.8601408000000001</v>
      </c>
      <c r="Q34" s="16">
        <f t="shared" si="36"/>
        <v>2.2400000000000002</v>
      </c>
      <c r="R34" s="16">
        <v>415.21</v>
      </c>
      <c r="S34" s="16">
        <f t="shared" si="37"/>
        <v>0.93007040000000007</v>
      </c>
      <c r="T34" s="16">
        <f t="shared" si="5"/>
        <v>0</v>
      </c>
      <c r="U34" s="16">
        <f>S34</f>
        <v>0.93007040000000007</v>
      </c>
      <c r="V34" s="16">
        <f t="shared" si="38"/>
        <v>2.2400000000000002</v>
      </c>
      <c r="W34" s="16">
        <v>430.57</v>
      </c>
      <c r="X34" s="16">
        <f t="shared" si="39"/>
        <v>0.96447680000000002</v>
      </c>
      <c r="Y34" s="16">
        <f t="shared" si="7"/>
        <v>0</v>
      </c>
      <c r="Z34" s="16">
        <f>X34</f>
        <v>0.96447680000000002</v>
      </c>
      <c r="AA34" s="16">
        <f t="shared" si="40"/>
        <v>4.4800000000000004</v>
      </c>
      <c r="AB34" s="16">
        <f t="shared" si="41"/>
        <v>1.8945472000000001</v>
      </c>
      <c r="AC34" s="16">
        <f t="shared" si="41"/>
        <v>0</v>
      </c>
      <c r="AD34" s="16">
        <f t="shared" si="41"/>
        <v>1.8945472000000001</v>
      </c>
      <c r="AE34" s="16">
        <f t="shared" si="42"/>
        <v>2.2400000000000002</v>
      </c>
      <c r="AF34" s="16">
        <v>430.57</v>
      </c>
      <c r="AG34" s="16">
        <f t="shared" si="43"/>
        <v>0.96447680000000002</v>
      </c>
      <c r="AH34" s="16">
        <f t="shared" si="44"/>
        <v>0</v>
      </c>
      <c r="AI34" s="16">
        <f>AG34</f>
        <v>0.96447680000000002</v>
      </c>
      <c r="AJ34" s="16">
        <f t="shared" si="45"/>
        <v>2.2400000000000002</v>
      </c>
      <c r="AK34" s="16">
        <v>447.79</v>
      </c>
      <c r="AL34" s="16">
        <f t="shared" si="46"/>
        <v>1.0030496000000002</v>
      </c>
      <c r="AM34" s="16">
        <f t="shared" si="12"/>
        <v>0</v>
      </c>
      <c r="AN34" s="16">
        <f>AL34</f>
        <v>1.0030496000000002</v>
      </c>
      <c r="AO34" s="16">
        <f t="shared" si="47"/>
        <v>4.4800000000000004</v>
      </c>
      <c r="AP34" s="16">
        <f t="shared" si="48"/>
        <v>1.9675264000000001</v>
      </c>
      <c r="AQ34" s="16">
        <f t="shared" si="48"/>
        <v>0</v>
      </c>
      <c r="AR34" s="16">
        <f t="shared" si="48"/>
        <v>1.9675264000000001</v>
      </c>
    </row>
    <row r="35" spans="1:44" ht="31.2" hidden="1" x14ac:dyDescent="0.3">
      <c r="A35" s="14" t="s">
        <v>171</v>
      </c>
      <c r="B35" s="19" t="s">
        <v>172</v>
      </c>
      <c r="C35" s="16">
        <v>90</v>
      </c>
      <c r="D35" s="16">
        <v>415.21</v>
      </c>
      <c r="E35" s="16">
        <f t="shared" si="32"/>
        <v>37.368900000000004</v>
      </c>
      <c r="F35" s="16">
        <f t="shared" si="49"/>
        <v>0</v>
      </c>
      <c r="G35" s="16">
        <f>E35</f>
        <v>37.368900000000004</v>
      </c>
      <c r="H35" s="16">
        <v>108.75</v>
      </c>
      <c r="I35" s="16">
        <v>415.21</v>
      </c>
      <c r="J35" s="16">
        <f t="shared" si="33"/>
        <v>45.154087499999996</v>
      </c>
      <c r="K35" s="16">
        <f t="shared" si="4"/>
        <v>0</v>
      </c>
      <c r="L35" s="16">
        <f>J35</f>
        <v>45.154087499999996</v>
      </c>
      <c r="M35" s="16">
        <f t="shared" si="34"/>
        <v>198.75</v>
      </c>
      <c r="N35" s="16">
        <f t="shared" si="35"/>
        <v>82.522987499999999</v>
      </c>
      <c r="O35" s="16">
        <f t="shared" si="35"/>
        <v>0</v>
      </c>
      <c r="P35" s="16">
        <f t="shared" si="35"/>
        <v>82.522987499999999</v>
      </c>
      <c r="Q35" s="16">
        <f t="shared" si="36"/>
        <v>90</v>
      </c>
      <c r="R35" s="16">
        <v>415.21</v>
      </c>
      <c r="S35" s="16">
        <f t="shared" si="37"/>
        <v>37.368900000000004</v>
      </c>
      <c r="T35" s="16">
        <f t="shared" si="5"/>
        <v>0</v>
      </c>
      <c r="U35" s="16">
        <f>S35</f>
        <v>37.368900000000004</v>
      </c>
      <c r="V35" s="16">
        <f t="shared" si="38"/>
        <v>108.75</v>
      </c>
      <c r="W35" s="16">
        <v>430.57</v>
      </c>
      <c r="X35" s="16">
        <f t="shared" si="39"/>
        <v>46.824487499999996</v>
      </c>
      <c r="Y35" s="16">
        <f t="shared" si="7"/>
        <v>0</v>
      </c>
      <c r="Z35" s="16">
        <f>X35</f>
        <v>46.824487499999996</v>
      </c>
      <c r="AA35" s="16">
        <f t="shared" si="40"/>
        <v>198.75</v>
      </c>
      <c r="AB35" s="16">
        <f t="shared" si="41"/>
        <v>84.1933875</v>
      </c>
      <c r="AC35" s="16">
        <f t="shared" si="41"/>
        <v>0</v>
      </c>
      <c r="AD35" s="16">
        <f t="shared" si="41"/>
        <v>84.1933875</v>
      </c>
      <c r="AE35" s="16">
        <f t="shared" si="42"/>
        <v>90</v>
      </c>
      <c r="AF35" s="16">
        <v>430.57</v>
      </c>
      <c r="AG35" s="16">
        <f t="shared" si="43"/>
        <v>38.751300000000001</v>
      </c>
      <c r="AH35" s="16">
        <f t="shared" si="44"/>
        <v>0</v>
      </c>
      <c r="AI35" s="16">
        <f>AG35</f>
        <v>38.751300000000001</v>
      </c>
      <c r="AJ35" s="16">
        <f t="shared" si="45"/>
        <v>108.75</v>
      </c>
      <c r="AK35" s="16">
        <v>447.79</v>
      </c>
      <c r="AL35" s="16">
        <f t="shared" si="46"/>
        <v>48.697162500000005</v>
      </c>
      <c r="AM35" s="16">
        <f t="shared" si="12"/>
        <v>0</v>
      </c>
      <c r="AN35" s="16">
        <f>AL35</f>
        <v>48.697162500000005</v>
      </c>
      <c r="AO35" s="16">
        <f t="shared" si="47"/>
        <v>198.75</v>
      </c>
      <c r="AP35" s="16">
        <f t="shared" si="48"/>
        <v>87.448462500000005</v>
      </c>
      <c r="AQ35" s="16">
        <f t="shared" si="48"/>
        <v>0</v>
      </c>
      <c r="AR35" s="16">
        <f t="shared" si="48"/>
        <v>87.448462500000005</v>
      </c>
    </row>
    <row r="36" spans="1:44" s="13" customFormat="1" ht="16.2" hidden="1" thickBot="1" x14ac:dyDescent="0.35">
      <c r="A36" s="11" t="s">
        <v>61</v>
      </c>
      <c r="B36" s="24" t="s">
        <v>6</v>
      </c>
      <c r="C36" s="12">
        <f>C38+C59+C80</f>
        <v>10839.759999999998</v>
      </c>
      <c r="D36" s="12"/>
      <c r="E36" s="12">
        <f>E38+E59+E80</f>
        <v>4500.7767495999997</v>
      </c>
      <c r="F36" s="12">
        <f>F38+F59+F80</f>
        <v>4491.0608356000002</v>
      </c>
      <c r="G36" s="12">
        <f>G38+G59+G80</f>
        <v>9.7159139999999979</v>
      </c>
      <c r="H36" s="12">
        <f>H38+H59+H80</f>
        <v>10896.029999999999</v>
      </c>
      <c r="I36" s="12"/>
      <c r="J36" s="12">
        <f t="shared" ref="J36:Q36" si="50">J38+J59+J80</f>
        <v>4524.1406163000001</v>
      </c>
      <c r="K36" s="12">
        <f t="shared" si="50"/>
        <v>4514.4247023000007</v>
      </c>
      <c r="L36" s="12">
        <f t="shared" si="50"/>
        <v>9.7159139999999979</v>
      </c>
      <c r="M36" s="12">
        <f t="shared" si="50"/>
        <v>21735.789999999997</v>
      </c>
      <c r="N36" s="12">
        <f t="shared" si="50"/>
        <v>9024.9173658999989</v>
      </c>
      <c r="O36" s="12">
        <f t="shared" si="50"/>
        <v>9005.4855379000001</v>
      </c>
      <c r="P36" s="12">
        <f t="shared" si="50"/>
        <v>19.431827999999996</v>
      </c>
      <c r="Q36" s="12">
        <f t="shared" si="50"/>
        <v>10846.56</v>
      </c>
      <c r="R36" s="12"/>
      <c r="S36" s="12">
        <f>S38+S59+S80</f>
        <v>4503.6001776000003</v>
      </c>
      <c r="T36" s="12">
        <f>T38+T59+T80</f>
        <v>4493.8842635999999</v>
      </c>
      <c r="U36" s="12">
        <f>U38+U59+U80</f>
        <v>9.7159139999999979</v>
      </c>
      <c r="V36" s="12">
        <f>V38+V59+V80</f>
        <v>10889.23</v>
      </c>
      <c r="W36" s="12"/>
      <c r="X36" s="12">
        <f t="shared" ref="X36:AE36" si="51">X38+X59+X80</f>
        <v>4688.5757611000008</v>
      </c>
      <c r="Y36" s="12">
        <f t="shared" si="51"/>
        <v>4678.5004231000012</v>
      </c>
      <c r="Z36" s="12">
        <f t="shared" si="51"/>
        <v>10.075338</v>
      </c>
      <c r="AA36" s="12">
        <f t="shared" si="51"/>
        <v>21735.789999999997</v>
      </c>
      <c r="AB36" s="12">
        <f t="shared" si="51"/>
        <v>9192.1759386999984</v>
      </c>
      <c r="AC36" s="12">
        <f t="shared" si="51"/>
        <v>9172.3846866999993</v>
      </c>
      <c r="AD36" s="12">
        <f t="shared" si="51"/>
        <v>19.791252</v>
      </c>
      <c r="AE36" s="12">
        <f t="shared" si="51"/>
        <v>10846.56</v>
      </c>
      <c r="AF36" s="12"/>
      <c r="AG36" s="12">
        <f>AG38+AG59+AG80</f>
        <v>4670.2033392000003</v>
      </c>
      <c r="AH36" s="12">
        <f>AH38+AH59+AH80</f>
        <v>4660.1280012000007</v>
      </c>
      <c r="AI36" s="12">
        <f>AI38+AI59+AI80</f>
        <v>10.075338</v>
      </c>
      <c r="AJ36" s="12">
        <f>AJ38+AJ59+AJ80</f>
        <v>10889.23</v>
      </c>
      <c r="AK36" s="12"/>
      <c r="AL36" s="12">
        <f t="shared" ref="AL36:AR36" si="52">AL38+AL59+AL80</f>
        <v>4876.0883017000006</v>
      </c>
      <c r="AM36" s="12">
        <f t="shared" si="52"/>
        <v>4865.6100157000001</v>
      </c>
      <c r="AN36" s="12">
        <f t="shared" si="52"/>
        <v>10.478286000000001</v>
      </c>
      <c r="AO36" s="12">
        <f t="shared" si="52"/>
        <v>21735.789999999997</v>
      </c>
      <c r="AP36" s="12">
        <f t="shared" si="52"/>
        <v>9546.2916409000009</v>
      </c>
      <c r="AQ36" s="12">
        <f t="shared" si="52"/>
        <v>9525.7380169000007</v>
      </c>
      <c r="AR36" s="12">
        <f t="shared" si="52"/>
        <v>20.553623999999999</v>
      </c>
    </row>
    <row r="37" spans="1:44" s="13" customFormat="1" hidden="1" x14ac:dyDescent="0.3">
      <c r="A37" s="11"/>
      <c r="B37" s="25" t="s">
        <v>7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</row>
    <row r="38" spans="1:44" s="13" customFormat="1" hidden="1" x14ac:dyDescent="0.3">
      <c r="A38" s="11" t="s">
        <v>80</v>
      </c>
      <c r="B38" s="23" t="s">
        <v>8</v>
      </c>
      <c r="C38" s="12">
        <f>SUM(C39:C58)</f>
        <v>6446.46</v>
      </c>
      <c r="D38" s="12"/>
      <c r="E38" s="12">
        <f>SUM(E39:E58)</f>
        <v>2676.6346566000002</v>
      </c>
      <c r="F38" s="12">
        <f>SUM(F39:F58)</f>
        <v>2676.6346566000002</v>
      </c>
      <c r="G38" s="12">
        <f>SUM(G39:G58)</f>
        <v>0</v>
      </c>
      <c r="H38" s="12">
        <f>SUM(H39:H58)</f>
        <v>6472.71</v>
      </c>
      <c r="I38" s="12"/>
      <c r="J38" s="12">
        <f t="shared" ref="J38:Q38" si="53">SUM(J39:J58)</f>
        <v>2687.5339191000003</v>
      </c>
      <c r="K38" s="12">
        <f t="shared" si="53"/>
        <v>2687.5339191000003</v>
      </c>
      <c r="L38" s="12">
        <f t="shared" si="53"/>
        <v>0</v>
      </c>
      <c r="M38" s="12">
        <f t="shared" si="53"/>
        <v>12919.17</v>
      </c>
      <c r="N38" s="12">
        <f t="shared" si="53"/>
        <v>5364.1685756999996</v>
      </c>
      <c r="O38" s="12">
        <f t="shared" si="53"/>
        <v>5364.1685756999996</v>
      </c>
      <c r="P38" s="12">
        <f t="shared" si="53"/>
        <v>0</v>
      </c>
      <c r="Q38" s="12">
        <f t="shared" si="53"/>
        <v>6446.46</v>
      </c>
      <c r="R38" s="12"/>
      <c r="S38" s="12">
        <f>SUM(S39:S58)</f>
        <v>2676.6346566000002</v>
      </c>
      <c r="T38" s="12">
        <f>SUM(T39:T58)</f>
        <v>2676.6346566000002</v>
      </c>
      <c r="U38" s="12">
        <f>SUM(U39:U58)</f>
        <v>0</v>
      </c>
      <c r="V38" s="12">
        <f>SUM(V39:V58)</f>
        <v>6472.71</v>
      </c>
      <c r="W38" s="12"/>
      <c r="X38" s="12">
        <f t="shared" ref="X38:AE38" si="54">SUM(X39:X58)</f>
        <v>2786.9547447000004</v>
      </c>
      <c r="Y38" s="12">
        <f t="shared" si="54"/>
        <v>2786.9547447000004</v>
      </c>
      <c r="Z38" s="12">
        <f t="shared" si="54"/>
        <v>0</v>
      </c>
      <c r="AA38" s="12">
        <f t="shared" si="54"/>
        <v>12919.17</v>
      </c>
      <c r="AB38" s="12">
        <f t="shared" si="54"/>
        <v>5463.5894012999988</v>
      </c>
      <c r="AC38" s="12">
        <f t="shared" si="54"/>
        <v>5463.5894012999988</v>
      </c>
      <c r="AD38" s="12">
        <f t="shared" si="54"/>
        <v>0</v>
      </c>
      <c r="AE38" s="12">
        <f t="shared" si="54"/>
        <v>6446.46</v>
      </c>
      <c r="AF38" s="12"/>
      <c r="AG38" s="12">
        <f>SUM(AG39:AG58)</f>
        <v>2775.6522822000006</v>
      </c>
      <c r="AH38" s="12">
        <f>SUM(AH39:AH58)</f>
        <v>2775.6522822000006</v>
      </c>
      <c r="AI38" s="12">
        <f>SUM(AI39:AI58)</f>
        <v>0</v>
      </c>
      <c r="AJ38" s="12">
        <f>SUM(AJ39:AJ58)</f>
        <v>6472.71</v>
      </c>
      <c r="AK38" s="12"/>
      <c r="AL38" s="12">
        <f t="shared" ref="AL38:AR38" si="55">SUM(AL39:AL58)</f>
        <v>2898.4148109000007</v>
      </c>
      <c r="AM38" s="12">
        <f t="shared" si="55"/>
        <v>2898.4148109000007</v>
      </c>
      <c r="AN38" s="12">
        <f t="shared" si="55"/>
        <v>0</v>
      </c>
      <c r="AO38" s="12">
        <f t="shared" si="55"/>
        <v>12919.17</v>
      </c>
      <c r="AP38" s="12">
        <f t="shared" si="55"/>
        <v>5674.0670931000004</v>
      </c>
      <c r="AQ38" s="12">
        <f t="shared" si="55"/>
        <v>5674.0670931000004</v>
      </c>
      <c r="AR38" s="12">
        <f t="shared" si="55"/>
        <v>0</v>
      </c>
    </row>
    <row r="39" spans="1:44" ht="31.2" hidden="1" x14ac:dyDescent="0.3">
      <c r="A39" s="14" t="s">
        <v>82</v>
      </c>
      <c r="B39" s="1" t="s">
        <v>9</v>
      </c>
      <c r="C39" s="16">
        <v>429</v>
      </c>
      <c r="D39" s="16">
        <v>415.21</v>
      </c>
      <c r="E39" s="16">
        <f>C39*D39/1000</f>
        <v>178.12509</v>
      </c>
      <c r="F39" s="16">
        <f>E39-G39</f>
        <v>178.12509</v>
      </c>
      <c r="G39" s="16">
        <v>0</v>
      </c>
      <c r="H39" s="22">
        <v>429</v>
      </c>
      <c r="I39" s="16">
        <v>415.21</v>
      </c>
      <c r="J39" s="16">
        <f>H39*I39/1000</f>
        <v>178.12509</v>
      </c>
      <c r="K39" s="16">
        <f>J39-L39</f>
        <v>178.12509</v>
      </c>
      <c r="L39" s="16"/>
      <c r="M39" s="16">
        <f>C39+H39</f>
        <v>858</v>
      </c>
      <c r="N39" s="16">
        <f t="shared" si="19"/>
        <v>356.25018</v>
      </c>
      <c r="O39" s="16">
        <f>F39+K39</f>
        <v>356.25018</v>
      </c>
      <c r="P39" s="16">
        <f>G39+L39</f>
        <v>0</v>
      </c>
      <c r="Q39" s="16">
        <f>C39</f>
        <v>429</v>
      </c>
      <c r="R39" s="16">
        <v>415.21</v>
      </c>
      <c r="S39" s="16">
        <f>Q39*R39/1000</f>
        <v>178.12509</v>
      </c>
      <c r="T39" s="16">
        <f>S39-U39</f>
        <v>178.12509</v>
      </c>
      <c r="U39" s="16">
        <v>0</v>
      </c>
      <c r="V39" s="16">
        <f>H39</f>
        <v>429</v>
      </c>
      <c r="W39" s="16">
        <v>430.57</v>
      </c>
      <c r="X39" s="16">
        <f>V39*W39/1000</f>
        <v>184.71453</v>
      </c>
      <c r="Y39" s="16">
        <f>X39-Z39</f>
        <v>184.71453</v>
      </c>
      <c r="Z39" s="16">
        <v>0</v>
      </c>
      <c r="AA39" s="16">
        <f t="shared" ref="AA39:AA58" si="56">Q39+V39</f>
        <v>858</v>
      </c>
      <c r="AB39" s="16">
        <f t="shared" ref="AB39:AB58" si="57">S39+X39</f>
        <v>362.83961999999997</v>
      </c>
      <c r="AC39" s="16">
        <f t="shared" ref="AC39:AC58" si="58">T39+Y39</f>
        <v>362.83961999999997</v>
      </c>
      <c r="AD39" s="16">
        <f t="shared" ref="AD39:AD58" si="59">U39+Z39</f>
        <v>0</v>
      </c>
      <c r="AE39" s="16">
        <f t="shared" ref="AE39:AE58" si="60">C39</f>
        <v>429</v>
      </c>
      <c r="AF39" s="16">
        <v>430.57</v>
      </c>
      <c r="AG39" s="16">
        <f t="shared" ref="AG39" si="61">AE39*AF39/1000</f>
        <v>184.71453</v>
      </c>
      <c r="AH39" s="16">
        <f t="shared" ref="AH39" si="62">AG39-AI39</f>
        <v>184.71453</v>
      </c>
      <c r="AI39" s="16">
        <v>0</v>
      </c>
      <c r="AJ39" s="16">
        <f t="shared" ref="AJ39:AJ58" si="63">H39</f>
        <v>429</v>
      </c>
      <c r="AK39" s="16">
        <v>447.79</v>
      </c>
      <c r="AL39" s="16">
        <f>AJ39*AK39/1000</f>
        <v>192.10191</v>
      </c>
      <c r="AM39" s="16">
        <f>AL39-AN39</f>
        <v>192.10191</v>
      </c>
      <c r="AN39" s="16">
        <v>0</v>
      </c>
      <c r="AO39" s="16">
        <f>AE39+AJ39</f>
        <v>858</v>
      </c>
      <c r="AP39" s="16">
        <f>AG39+AL39</f>
        <v>376.81644</v>
      </c>
      <c r="AQ39" s="16">
        <f>AH39+AM39</f>
        <v>376.81644</v>
      </c>
      <c r="AR39" s="16">
        <f>AI39+AN39</f>
        <v>0</v>
      </c>
    </row>
    <row r="40" spans="1:44" ht="31.2" hidden="1" x14ac:dyDescent="0.3">
      <c r="A40" s="14" t="s">
        <v>81</v>
      </c>
      <c r="B40" s="1" t="s">
        <v>177</v>
      </c>
      <c r="C40" s="16">
        <v>300</v>
      </c>
      <c r="D40" s="16">
        <v>415.21</v>
      </c>
      <c r="E40" s="16">
        <f t="shared" ref="E40:E90" si="64">C40*D40/1000</f>
        <v>124.563</v>
      </c>
      <c r="F40" s="16">
        <f t="shared" ref="F40:F90" si="65">E40-G40</f>
        <v>124.563</v>
      </c>
      <c r="G40" s="16"/>
      <c r="H40" s="16">
        <v>324</v>
      </c>
      <c r="I40" s="16">
        <v>415.21</v>
      </c>
      <c r="J40" s="16">
        <f t="shared" ref="J40:J90" si="66">H40*I40/1000</f>
        <v>134.52803999999998</v>
      </c>
      <c r="K40" s="16">
        <f t="shared" ref="K40:K90" si="67">J40-L40</f>
        <v>134.52803999999998</v>
      </c>
      <c r="L40" s="16"/>
      <c r="M40" s="16">
        <f t="shared" ref="M40:M90" si="68">C40+H40</f>
        <v>624</v>
      </c>
      <c r="N40" s="16">
        <f t="shared" ref="N40:N90" si="69">E40+J40</f>
        <v>259.09103999999996</v>
      </c>
      <c r="O40" s="16">
        <f t="shared" ref="O40:O90" si="70">F40+K40</f>
        <v>259.09103999999996</v>
      </c>
      <c r="P40" s="16">
        <f t="shared" ref="P40:P90" si="71">G40+L40</f>
        <v>0</v>
      </c>
      <c r="Q40" s="16">
        <f t="shared" ref="Q40:Q88" si="72">C40</f>
        <v>300</v>
      </c>
      <c r="R40" s="16">
        <v>415.21</v>
      </c>
      <c r="S40" s="16">
        <f t="shared" ref="S40:S90" si="73">Q40*R40/1000</f>
        <v>124.563</v>
      </c>
      <c r="T40" s="16">
        <f t="shared" ref="T40:T90" si="74">S40-U40</f>
        <v>124.563</v>
      </c>
      <c r="U40" s="16">
        <v>0</v>
      </c>
      <c r="V40" s="16">
        <f t="shared" ref="V40:V88" si="75">H40</f>
        <v>324</v>
      </c>
      <c r="W40" s="16">
        <v>430.57</v>
      </c>
      <c r="X40" s="16">
        <f t="shared" ref="X40:X90" si="76">V40*W40/1000</f>
        <v>139.50467999999998</v>
      </c>
      <c r="Y40" s="16">
        <f t="shared" ref="Y40:Y90" si="77">X40-Z40</f>
        <v>139.50467999999998</v>
      </c>
      <c r="Z40" s="16">
        <v>0</v>
      </c>
      <c r="AA40" s="16">
        <f t="shared" si="56"/>
        <v>624</v>
      </c>
      <c r="AB40" s="16">
        <f t="shared" si="57"/>
        <v>264.06768</v>
      </c>
      <c r="AC40" s="16">
        <f t="shared" si="58"/>
        <v>264.06768</v>
      </c>
      <c r="AD40" s="16">
        <f t="shared" si="59"/>
        <v>0</v>
      </c>
      <c r="AE40" s="16">
        <f t="shared" si="60"/>
        <v>300</v>
      </c>
      <c r="AF40" s="16">
        <v>430.57</v>
      </c>
      <c r="AG40" s="16">
        <f t="shared" ref="AG40:AG90" si="78">AE40*AF40/1000</f>
        <v>129.17099999999999</v>
      </c>
      <c r="AH40" s="16">
        <f t="shared" ref="AH40:AH90" si="79">AG40-AI40</f>
        <v>129.17099999999999</v>
      </c>
      <c r="AI40" s="16">
        <v>0</v>
      </c>
      <c r="AJ40" s="16">
        <f t="shared" si="63"/>
        <v>324</v>
      </c>
      <c r="AK40" s="16">
        <v>447.79</v>
      </c>
      <c r="AL40" s="16">
        <f t="shared" ref="AL40:AL90" si="80">AJ40*AK40/1000</f>
        <v>145.08396000000002</v>
      </c>
      <c r="AM40" s="16">
        <f t="shared" ref="AM40:AM90" si="81">AL40-AN40</f>
        <v>145.08396000000002</v>
      </c>
      <c r="AN40" s="16">
        <v>0</v>
      </c>
      <c r="AO40" s="16">
        <f t="shared" ref="AO40:AO90" si="82">AE40+AJ40</f>
        <v>624</v>
      </c>
      <c r="AP40" s="16">
        <f t="shared" ref="AP40:AP90" si="83">AG40+AL40</f>
        <v>274.25495999999998</v>
      </c>
      <c r="AQ40" s="16">
        <f t="shared" ref="AQ40:AQ90" si="84">AH40+AM40</f>
        <v>274.25495999999998</v>
      </c>
      <c r="AR40" s="16">
        <f t="shared" ref="AR40:AR90" si="85">AI40+AN40</f>
        <v>0</v>
      </c>
    </row>
    <row r="41" spans="1:44" ht="31.2" hidden="1" x14ac:dyDescent="0.3">
      <c r="A41" s="14" t="s">
        <v>83</v>
      </c>
      <c r="B41" s="1" t="s">
        <v>10</v>
      </c>
      <c r="C41" s="16">
        <v>273</v>
      </c>
      <c r="D41" s="16">
        <v>415.21</v>
      </c>
      <c r="E41" s="16">
        <f t="shared" si="64"/>
        <v>113.35232999999998</v>
      </c>
      <c r="F41" s="16">
        <f t="shared" si="65"/>
        <v>113.35232999999998</v>
      </c>
      <c r="G41" s="16"/>
      <c r="H41" s="16">
        <v>273</v>
      </c>
      <c r="I41" s="16">
        <v>415.21</v>
      </c>
      <c r="J41" s="16">
        <f t="shared" si="66"/>
        <v>113.35232999999998</v>
      </c>
      <c r="K41" s="16">
        <f t="shared" si="67"/>
        <v>113.35232999999998</v>
      </c>
      <c r="L41" s="16"/>
      <c r="M41" s="16">
        <f t="shared" si="68"/>
        <v>546</v>
      </c>
      <c r="N41" s="16">
        <f t="shared" si="69"/>
        <v>226.70465999999996</v>
      </c>
      <c r="O41" s="16">
        <f t="shared" si="70"/>
        <v>226.70465999999996</v>
      </c>
      <c r="P41" s="16">
        <f t="shared" si="71"/>
        <v>0</v>
      </c>
      <c r="Q41" s="16">
        <f t="shared" si="72"/>
        <v>273</v>
      </c>
      <c r="R41" s="16">
        <v>415.21</v>
      </c>
      <c r="S41" s="16">
        <f t="shared" si="73"/>
        <v>113.35232999999998</v>
      </c>
      <c r="T41" s="16">
        <f t="shared" si="74"/>
        <v>113.35232999999998</v>
      </c>
      <c r="U41" s="16">
        <v>0</v>
      </c>
      <c r="V41" s="16">
        <f t="shared" si="75"/>
        <v>273</v>
      </c>
      <c r="W41" s="16">
        <v>430.57</v>
      </c>
      <c r="X41" s="16">
        <f t="shared" si="76"/>
        <v>117.54561</v>
      </c>
      <c r="Y41" s="16">
        <f t="shared" si="77"/>
        <v>117.54561</v>
      </c>
      <c r="Z41" s="16">
        <v>0</v>
      </c>
      <c r="AA41" s="16">
        <f t="shared" si="56"/>
        <v>546</v>
      </c>
      <c r="AB41" s="16">
        <f t="shared" si="57"/>
        <v>230.89793999999998</v>
      </c>
      <c r="AC41" s="16">
        <f t="shared" si="58"/>
        <v>230.89793999999998</v>
      </c>
      <c r="AD41" s="16">
        <f t="shared" si="59"/>
        <v>0</v>
      </c>
      <c r="AE41" s="16">
        <f t="shared" si="60"/>
        <v>273</v>
      </c>
      <c r="AF41" s="16">
        <v>430.57</v>
      </c>
      <c r="AG41" s="16">
        <f t="shared" si="78"/>
        <v>117.54561</v>
      </c>
      <c r="AH41" s="16">
        <f t="shared" si="79"/>
        <v>117.54561</v>
      </c>
      <c r="AI41" s="16">
        <v>0</v>
      </c>
      <c r="AJ41" s="16">
        <f t="shared" si="63"/>
        <v>273</v>
      </c>
      <c r="AK41" s="16">
        <v>447.79</v>
      </c>
      <c r="AL41" s="16">
        <f t="shared" si="80"/>
        <v>122.24667000000001</v>
      </c>
      <c r="AM41" s="16">
        <f t="shared" si="81"/>
        <v>122.24667000000001</v>
      </c>
      <c r="AN41" s="16">
        <v>0</v>
      </c>
      <c r="AO41" s="16">
        <f t="shared" si="82"/>
        <v>546</v>
      </c>
      <c r="AP41" s="16">
        <f t="shared" si="83"/>
        <v>239.79228000000001</v>
      </c>
      <c r="AQ41" s="16">
        <f t="shared" si="84"/>
        <v>239.79228000000001</v>
      </c>
      <c r="AR41" s="16">
        <f t="shared" si="85"/>
        <v>0</v>
      </c>
    </row>
    <row r="42" spans="1:44" ht="31.2" hidden="1" x14ac:dyDescent="0.3">
      <c r="A42" s="14" t="s">
        <v>84</v>
      </c>
      <c r="B42" s="1" t="s">
        <v>23</v>
      </c>
      <c r="C42" s="16">
        <v>300</v>
      </c>
      <c r="D42" s="16">
        <v>415.21</v>
      </c>
      <c r="E42" s="16">
        <f t="shared" si="64"/>
        <v>124.563</v>
      </c>
      <c r="F42" s="16">
        <f t="shared" si="65"/>
        <v>124.563</v>
      </c>
      <c r="G42" s="16"/>
      <c r="H42" s="16">
        <v>300</v>
      </c>
      <c r="I42" s="16">
        <v>415.21</v>
      </c>
      <c r="J42" s="16">
        <f t="shared" si="66"/>
        <v>124.563</v>
      </c>
      <c r="K42" s="16">
        <f t="shared" si="67"/>
        <v>124.563</v>
      </c>
      <c r="L42" s="16"/>
      <c r="M42" s="16">
        <f t="shared" si="68"/>
        <v>600</v>
      </c>
      <c r="N42" s="16">
        <f t="shared" si="69"/>
        <v>249.126</v>
      </c>
      <c r="O42" s="16">
        <f t="shared" si="70"/>
        <v>249.126</v>
      </c>
      <c r="P42" s="16">
        <f t="shared" si="71"/>
        <v>0</v>
      </c>
      <c r="Q42" s="16">
        <f t="shared" si="72"/>
        <v>300</v>
      </c>
      <c r="R42" s="16">
        <v>415.21</v>
      </c>
      <c r="S42" s="16">
        <f t="shared" si="73"/>
        <v>124.563</v>
      </c>
      <c r="T42" s="16">
        <f t="shared" si="74"/>
        <v>124.563</v>
      </c>
      <c r="U42" s="16">
        <v>0</v>
      </c>
      <c r="V42" s="16">
        <f t="shared" si="75"/>
        <v>300</v>
      </c>
      <c r="W42" s="16">
        <v>430.57</v>
      </c>
      <c r="X42" s="16">
        <f t="shared" si="76"/>
        <v>129.17099999999999</v>
      </c>
      <c r="Y42" s="16">
        <f t="shared" si="77"/>
        <v>129.17099999999999</v>
      </c>
      <c r="Z42" s="16">
        <v>0</v>
      </c>
      <c r="AA42" s="16">
        <f t="shared" si="56"/>
        <v>600</v>
      </c>
      <c r="AB42" s="16">
        <f t="shared" si="57"/>
        <v>253.73399999999998</v>
      </c>
      <c r="AC42" s="16">
        <f t="shared" si="58"/>
        <v>253.73399999999998</v>
      </c>
      <c r="AD42" s="16">
        <f t="shared" si="59"/>
        <v>0</v>
      </c>
      <c r="AE42" s="16">
        <f t="shared" si="60"/>
        <v>300</v>
      </c>
      <c r="AF42" s="16">
        <v>430.57</v>
      </c>
      <c r="AG42" s="16">
        <f t="shared" si="78"/>
        <v>129.17099999999999</v>
      </c>
      <c r="AH42" s="16">
        <f t="shared" si="79"/>
        <v>129.17099999999999</v>
      </c>
      <c r="AI42" s="16">
        <v>0</v>
      </c>
      <c r="AJ42" s="16">
        <f t="shared" si="63"/>
        <v>300</v>
      </c>
      <c r="AK42" s="16">
        <v>447.79</v>
      </c>
      <c r="AL42" s="16">
        <f t="shared" si="80"/>
        <v>134.33699999999999</v>
      </c>
      <c r="AM42" s="16">
        <f t="shared" si="81"/>
        <v>134.33699999999999</v>
      </c>
      <c r="AN42" s="16">
        <v>0</v>
      </c>
      <c r="AO42" s="16">
        <f t="shared" si="82"/>
        <v>600</v>
      </c>
      <c r="AP42" s="16">
        <f t="shared" si="83"/>
        <v>263.50799999999998</v>
      </c>
      <c r="AQ42" s="16">
        <f t="shared" si="84"/>
        <v>263.50799999999998</v>
      </c>
      <c r="AR42" s="16">
        <f t="shared" si="85"/>
        <v>0</v>
      </c>
    </row>
    <row r="43" spans="1:44" ht="31.2" hidden="1" x14ac:dyDescent="0.3">
      <c r="A43" s="14" t="s">
        <v>85</v>
      </c>
      <c r="B43" s="1" t="s">
        <v>11</v>
      </c>
      <c r="C43" s="16">
        <v>175.5</v>
      </c>
      <c r="D43" s="16">
        <v>415.21</v>
      </c>
      <c r="E43" s="16">
        <f t="shared" si="64"/>
        <v>72.869354999999999</v>
      </c>
      <c r="F43" s="16">
        <f t="shared" si="65"/>
        <v>72.869354999999999</v>
      </c>
      <c r="G43" s="16"/>
      <c r="H43" s="16">
        <v>175.5</v>
      </c>
      <c r="I43" s="16">
        <v>415.21</v>
      </c>
      <c r="J43" s="16">
        <f t="shared" si="66"/>
        <v>72.869354999999999</v>
      </c>
      <c r="K43" s="16">
        <f t="shared" si="67"/>
        <v>72.869354999999999</v>
      </c>
      <c r="L43" s="16"/>
      <c r="M43" s="16">
        <f t="shared" si="68"/>
        <v>351</v>
      </c>
      <c r="N43" s="16">
        <f t="shared" si="69"/>
        <v>145.73871</v>
      </c>
      <c r="O43" s="16">
        <f t="shared" si="70"/>
        <v>145.73871</v>
      </c>
      <c r="P43" s="16">
        <f t="shared" si="71"/>
        <v>0</v>
      </c>
      <c r="Q43" s="16">
        <f t="shared" si="72"/>
        <v>175.5</v>
      </c>
      <c r="R43" s="16">
        <v>415.21</v>
      </c>
      <c r="S43" s="16">
        <f t="shared" si="73"/>
        <v>72.869354999999999</v>
      </c>
      <c r="T43" s="16">
        <f t="shared" si="74"/>
        <v>72.869354999999999</v>
      </c>
      <c r="U43" s="16">
        <v>0</v>
      </c>
      <c r="V43" s="16">
        <f t="shared" si="75"/>
        <v>175.5</v>
      </c>
      <c r="W43" s="16">
        <v>430.57</v>
      </c>
      <c r="X43" s="16">
        <f t="shared" si="76"/>
        <v>75.565035000000009</v>
      </c>
      <c r="Y43" s="16">
        <f t="shared" si="77"/>
        <v>75.565035000000009</v>
      </c>
      <c r="Z43" s="16">
        <v>0</v>
      </c>
      <c r="AA43" s="16">
        <f t="shared" si="56"/>
        <v>351</v>
      </c>
      <c r="AB43" s="16">
        <f t="shared" si="57"/>
        <v>148.43439000000001</v>
      </c>
      <c r="AC43" s="16">
        <f t="shared" si="58"/>
        <v>148.43439000000001</v>
      </c>
      <c r="AD43" s="16">
        <f t="shared" si="59"/>
        <v>0</v>
      </c>
      <c r="AE43" s="16">
        <f t="shared" si="60"/>
        <v>175.5</v>
      </c>
      <c r="AF43" s="16">
        <v>430.57</v>
      </c>
      <c r="AG43" s="16">
        <f t="shared" si="78"/>
        <v>75.565035000000009</v>
      </c>
      <c r="AH43" s="16">
        <f t="shared" si="79"/>
        <v>75.565035000000009</v>
      </c>
      <c r="AI43" s="16">
        <v>0</v>
      </c>
      <c r="AJ43" s="16">
        <f t="shared" si="63"/>
        <v>175.5</v>
      </c>
      <c r="AK43" s="16">
        <v>447.79</v>
      </c>
      <c r="AL43" s="16">
        <f t="shared" si="80"/>
        <v>78.587145000000007</v>
      </c>
      <c r="AM43" s="16">
        <f t="shared" si="81"/>
        <v>78.587145000000007</v>
      </c>
      <c r="AN43" s="16">
        <v>0</v>
      </c>
      <c r="AO43" s="16">
        <f t="shared" si="82"/>
        <v>351</v>
      </c>
      <c r="AP43" s="16">
        <f t="shared" si="83"/>
        <v>154.15218000000002</v>
      </c>
      <c r="AQ43" s="16">
        <f t="shared" si="84"/>
        <v>154.15218000000002</v>
      </c>
      <c r="AR43" s="16">
        <f t="shared" si="85"/>
        <v>0</v>
      </c>
    </row>
    <row r="44" spans="1:44" ht="31.2" hidden="1" x14ac:dyDescent="0.3">
      <c r="A44" s="14" t="s">
        <v>86</v>
      </c>
      <c r="B44" s="1" t="s">
        <v>12</v>
      </c>
      <c r="C44" s="16">
        <v>273</v>
      </c>
      <c r="D44" s="16">
        <v>415.21</v>
      </c>
      <c r="E44" s="16">
        <f t="shared" si="64"/>
        <v>113.35232999999998</v>
      </c>
      <c r="F44" s="16">
        <f t="shared" si="65"/>
        <v>113.35232999999998</v>
      </c>
      <c r="G44" s="16"/>
      <c r="H44" s="16">
        <v>273</v>
      </c>
      <c r="I44" s="16">
        <v>415.21</v>
      </c>
      <c r="J44" s="16">
        <f t="shared" si="66"/>
        <v>113.35232999999998</v>
      </c>
      <c r="K44" s="16">
        <f t="shared" si="67"/>
        <v>113.35232999999998</v>
      </c>
      <c r="L44" s="16"/>
      <c r="M44" s="16">
        <f t="shared" si="68"/>
        <v>546</v>
      </c>
      <c r="N44" s="16">
        <f t="shared" si="69"/>
        <v>226.70465999999996</v>
      </c>
      <c r="O44" s="16">
        <f t="shared" si="70"/>
        <v>226.70465999999996</v>
      </c>
      <c r="P44" s="16">
        <f t="shared" si="71"/>
        <v>0</v>
      </c>
      <c r="Q44" s="16">
        <f t="shared" si="72"/>
        <v>273</v>
      </c>
      <c r="R44" s="16">
        <v>415.21</v>
      </c>
      <c r="S44" s="16">
        <f t="shared" si="73"/>
        <v>113.35232999999998</v>
      </c>
      <c r="T44" s="16">
        <f t="shared" si="74"/>
        <v>113.35232999999998</v>
      </c>
      <c r="U44" s="16">
        <v>0</v>
      </c>
      <c r="V44" s="16">
        <f t="shared" si="75"/>
        <v>273</v>
      </c>
      <c r="W44" s="16">
        <v>430.57</v>
      </c>
      <c r="X44" s="16">
        <f t="shared" si="76"/>
        <v>117.54561</v>
      </c>
      <c r="Y44" s="16">
        <f t="shared" si="77"/>
        <v>117.54561</v>
      </c>
      <c r="Z44" s="16">
        <v>0</v>
      </c>
      <c r="AA44" s="16">
        <f t="shared" si="56"/>
        <v>546</v>
      </c>
      <c r="AB44" s="16">
        <f t="shared" si="57"/>
        <v>230.89793999999998</v>
      </c>
      <c r="AC44" s="16">
        <f t="shared" si="58"/>
        <v>230.89793999999998</v>
      </c>
      <c r="AD44" s="16">
        <f t="shared" si="59"/>
        <v>0</v>
      </c>
      <c r="AE44" s="16">
        <f t="shared" si="60"/>
        <v>273</v>
      </c>
      <c r="AF44" s="16">
        <v>430.57</v>
      </c>
      <c r="AG44" s="16">
        <f t="shared" si="78"/>
        <v>117.54561</v>
      </c>
      <c r="AH44" s="16">
        <f t="shared" si="79"/>
        <v>117.54561</v>
      </c>
      <c r="AI44" s="16">
        <v>0</v>
      </c>
      <c r="AJ44" s="16">
        <f t="shared" si="63"/>
        <v>273</v>
      </c>
      <c r="AK44" s="16">
        <v>447.79</v>
      </c>
      <c r="AL44" s="16">
        <f t="shared" si="80"/>
        <v>122.24667000000001</v>
      </c>
      <c r="AM44" s="16">
        <f t="shared" si="81"/>
        <v>122.24667000000001</v>
      </c>
      <c r="AN44" s="16">
        <v>0</v>
      </c>
      <c r="AO44" s="16">
        <f t="shared" si="82"/>
        <v>546</v>
      </c>
      <c r="AP44" s="16">
        <f t="shared" si="83"/>
        <v>239.79228000000001</v>
      </c>
      <c r="AQ44" s="16">
        <f t="shared" si="84"/>
        <v>239.79228000000001</v>
      </c>
      <c r="AR44" s="16">
        <f t="shared" si="85"/>
        <v>0</v>
      </c>
    </row>
    <row r="45" spans="1:44" ht="31.2" hidden="1" x14ac:dyDescent="0.3">
      <c r="A45" s="14" t="s">
        <v>87</v>
      </c>
      <c r="B45" s="1" t="s">
        <v>13</v>
      </c>
      <c r="C45" s="16">
        <v>507</v>
      </c>
      <c r="D45" s="16">
        <v>415.21</v>
      </c>
      <c r="E45" s="16">
        <f t="shared" si="64"/>
        <v>210.51147</v>
      </c>
      <c r="F45" s="16">
        <f t="shared" si="65"/>
        <v>210.51147</v>
      </c>
      <c r="G45" s="16"/>
      <c r="H45" s="16">
        <v>507</v>
      </c>
      <c r="I45" s="16">
        <v>415.21</v>
      </c>
      <c r="J45" s="16">
        <f t="shared" si="66"/>
        <v>210.51147</v>
      </c>
      <c r="K45" s="16">
        <f t="shared" si="67"/>
        <v>210.51147</v>
      </c>
      <c r="L45" s="16"/>
      <c r="M45" s="16">
        <f t="shared" si="68"/>
        <v>1014</v>
      </c>
      <c r="N45" s="16">
        <f t="shared" si="69"/>
        <v>421.02294000000001</v>
      </c>
      <c r="O45" s="16">
        <f t="shared" si="70"/>
        <v>421.02294000000001</v>
      </c>
      <c r="P45" s="16">
        <f t="shared" si="71"/>
        <v>0</v>
      </c>
      <c r="Q45" s="16">
        <f t="shared" si="72"/>
        <v>507</v>
      </c>
      <c r="R45" s="16">
        <v>415.21</v>
      </c>
      <c r="S45" s="16">
        <f t="shared" si="73"/>
        <v>210.51147</v>
      </c>
      <c r="T45" s="16">
        <f t="shared" si="74"/>
        <v>210.51147</v>
      </c>
      <c r="U45" s="16">
        <v>0</v>
      </c>
      <c r="V45" s="16">
        <f t="shared" si="75"/>
        <v>507</v>
      </c>
      <c r="W45" s="16">
        <v>430.57</v>
      </c>
      <c r="X45" s="16">
        <f t="shared" si="76"/>
        <v>218.29899</v>
      </c>
      <c r="Y45" s="16">
        <f t="shared" si="77"/>
        <v>218.29899</v>
      </c>
      <c r="Z45" s="16">
        <v>0</v>
      </c>
      <c r="AA45" s="16">
        <f t="shared" si="56"/>
        <v>1014</v>
      </c>
      <c r="AB45" s="16">
        <f t="shared" si="57"/>
        <v>428.81046000000003</v>
      </c>
      <c r="AC45" s="16">
        <f t="shared" si="58"/>
        <v>428.81046000000003</v>
      </c>
      <c r="AD45" s="16">
        <f t="shared" si="59"/>
        <v>0</v>
      </c>
      <c r="AE45" s="16">
        <f t="shared" si="60"/>
        <v>507</v>
      </c>
      <c r="AF45" s="16">
        <v>430.57</v>
      </c>
      <c r="AG45" s="16">
        <f t="shared" si="78"/>
        <v>218.29899</v>
      </c>
      <c r="AH45" s="16">
        <f t="shared" si="79"/>
        <v>218.29899</v>
      </c>
      <c r="AI45" s="16">
        <v>0</v>
      </c>
      <c r="AJ45" s="16">
        <f t="shared" si="63"/>
        <v>507</v>
      </c>
      <c r="AK45" s="16">
        <v>447.79</v>
      </c>
      <c r="AL45" s="16">
        <f t="shared" si="80"/>
        <v>227.02952999999999</v>
      </c>
      <c r="AM45" s="16">
        <f t="shared" si="81"/>
        <v>227.02952999999999</v>
      </c>
      <c r="AN45" s="16">
        <v>0</v>
      </c>
      <c r="AO45" s="16">
        <f t="shared" si="82"/>
        <v>1014</v>
      </c>
      <c r="AP45" s="16">
        <f t="shared" si="83"/>
        <v>445.32852000000003</v>
      </c>
      <c r="AQ45" s="16">
        <f t="shared" si="84"/>
        <v>445.32852000000003</v>
      </c>
      <c r="AR45" s="16">
        <f t="shared" si="85"/>
        <v>0</v>
      </c>
    </row>
    <row r="46" spans="1:44" ht="31.2" hidden="1" x14ac:dyDescent="0.3">
      <c r="A46" s="14" t="s">
        <v>88</v>
      </c>
      <c r="B46" s="1" t="s">
        <v>14</v>
      </c>
      <c r="C46" s="16">
        <v>234</v>
      </c>
      <c r="D46" s="16">
        <v>415.21</v>
      </c>
      <c r="E46" s="16">
        <f t="shared" si="64"/>
        <v>97.159139999999994</v>
      </c>
      <c r="F46" s="16">
        <f t="shared" si="65"/>
        <v>97.159139999999994</v>
      </c>
      <c r="G46" s="16"/>
      <c r="H46" s="16">
        <v>234</v>
      </c>
      <c r="I46" s="16">
        <v>415.21</v>
      </c>
      <c r="J46" s="16">
        <f t="shared" si="66"/>
        <v>97.159139999999994</v>
      </c>
      <c r="K46" s="16">
        <f t="shared" si="67"/>
        <v>97.159139999999994</v>
      </c>
      <c r="L46" s="16"/>
      <c r="M46" s="16">
        <f t="shared" si="68"/>
        <v>468</v>
      </c>
      <c r="N46" s="16">
        <f t="shared" si="69"/>
        <v>194.31827999999999</v>
      </c>
      <c r="O46" s="16">
        <f t="shared" si="70"/>
        <v>194.31827999999999</v>
      </c>
      <c r="P46" s="16">
        <f t="shared" si="71"/>
        <v>0</v>
      </c>
      <c r="Q46" s="16">
        <f t="shared" si="72"/>
        <v>234</v>
      </c>
      <c r="R46" s="16">
        <v>415.21</v>
      </c>
      <c r="S46" s="16">
        <f t="shared" si="73"/>
        <v>97.159139999999994</v>
      </c>
      <c r="T46" s="16">
        <f t="shared" si="74"/>
        <v>97.159139999999994</v>
      </c>
      <c r="U46" s="16">
        <v>0</v>
      </c>
      <c r="V46" s="16">
        <f t="shared" si="75"/>
        <v>234</v>
      </c>
      <c r="W46" s="16">
        <v>430.57</v>
      </c>
      <c r="X46" s="16">
        <f t="shared" si="76"/>
        <v>100.75338000000001</v>
      </c>
      <c r="Y46" s="16">
        <f t="shared" si="77"/>
        <v>100.75338000000001</v>
      </c>
      <c r="Z46" s="16">
        <v>0</v>
      </c>
      <c r="AA46" s="16">
        <f t="shared" si="56"/>
        <v>468</v>
      </c>
      <c r="AB46" s="16">
        <f t="shared" si="57"/>
        <v>197.91252</v>
      </c>
      <c r="AC46" s="16">
        <f t="shared" si="58"/>
        <v>197.91252</v>
      </c>
      <c r="AD46" s="16">
        <f t="shared" si="59"/>
        <v>0</v>
      </c>
      <c r="AE46" s="16">
        <f t="shared" si="60"/>
        <v>234</v>
      </c>
      <c r="AF46" s="16">
        <v>430.57</v>
      </c>
      <c r="AG46" s="16">
        <f t="shared" si="78"/>
        <v>100.75338000000001</v>
      </c>
      <c r="AH46" s="16">
        <f t="shared" si="79"/>
        <v>100.75338000000001</v>
      </c>
      <c r="AI46" s="16">
        <v>0</v>
      </c>
      <c r="AJ46" s="16">
        <f t="shared" si="63"/>
        <v>234</v>
      </c>
      <c r="AK46" s="16">
        <v>447.79</v>
      </c>
      <c r="AL46" s="16">
        <f t="shared" si="80"/>
        <v>104.78286</v>
      </c>
      <c r="AM46" s="16">
        <f t="shared" si="81"/>
        <v>104.78286</v>
      </c>
      <c r="AN46" s="16">
        <v>0</v>
      </c>
      <c r="AO46" s="16">
        <f t="shared" si="82"/>
        <v>468</v>
      </c>
      <c r="AP46" s="16">
        <f t="shared" si="83"/>
        <v>205.53624000000002</v>
      </c>
      <c r="AQ46" s="16">
        <f t="shared" si="84"/>
        <v>205.53624000000002</v>
      </c>
      <c r="AR46" s="16">
        <f t="shared" si="85"/>
        <v>0</v>
      </c>
    </row>
    <row r="47" spans="1:44" ht="31.2" hidden="1" x14ac:dyDescent="0.3">
      <c r="A47" s="14" t="s">
        <v>89</v>
      </c>
      <c r="B47" s="1" t="s">
        <v>15</v>
      </c>
      <c r="C47" s="16">
        <v>390</v>
      </c>
      <c r="D47" s="16">
        <v>415.21</v>
      </c>
      <c r="E47" s="16">
        <f t="shared" si="64"/>
        <v>161.93189999999998</v>
      </c>
      <c r="F47" s="16">
        <f t="shared" si="65"/>
        <v>161.93189999999998</v>
      </c>
      <c r="G47" s="16"/>
      <c r="H47" s="16">
        <v>390</v>
      </c>
      <c r="I47" s="16">
        <v>415.21</v>
      </c>
      <c r="J47" s="16">
        <f t="shared" si="66"/>
        <v>161.93189999999998</v>
      </c>
      <c r="K47" s="16">
        <f t="shared" si="67"/>
        <v>161.93189999999998</v>
      </c>
      <c r="L47" s="16"/>
      <c r="M47" s="16">
        <f t="shared" si="68"/>
        <v>780</v>
      </c>
      <c r="N47" s="16">
        <f t="shared" si="69"/>
        <v>323.86379999999997</v>
      </c>
      <c r="O47" s="16">
        <f t="shared" si="70"/>
        <v>323.86379999999997</v>
      </c>
      <c r="P47" s="16">
        <f t="shared" si="71"/>
        <v>0</v>
      </c>
      <c r="Q47" s="16">
        <f t="shared" si="72"/>
        <v>390</v>
      </c>
      <c r="R47" s="16">
        <v>415.21</v>
      </c>
      <c r="S47" s="16">
        <f t="shared" si="73"/>
        <v>161.93189999999998</v>
      </c>
      <c r="T47" s="16">
        <f t="shared" si="74"/>
        <v>161.93189999999998</v>
      </c>
      <c r="U47" s="16">
        <v>0</v>
      </c>
      <c r="V47" s="16">
        <f t="shared" si="75"/>
        <v>390</v>
      </c>
      <c r="W47" s="16">
        <v>430.57</v>
      </c>
      <c r="X47" s="16">
        <f t="shared" si="76"/>
        <v>167.92229999999998</v>
      </c>
      <c r="Y47" s="16">
        <f t="shared" si="77"/>
        <v>167.92229999999998</v>
      </c>
      <c r="Z47" s="16">
        <v>0</v>
      </c>
      <c r="AA47" s="16">
        <f t="shared" si="56"/>
        <v>780</v>
      </c>
      <c r="AB47" s="16">
        <f t="shared" si="57"/>
        <v>329.85419999999999</v>
      </c>
      <c r="AC47" s="16">
        <f t="shared" si="58"/>
        <v>329.85419999999999</v>
      </c>
      <c r="AD47" s="16">
        <f t="shared" si="59"/>
        <v>0</v>
      </c>
      <c r="AE47" s="16">
        <f t="shared" si="60"/>
        <v>390</v>
      </c>
      <c r="AF47" s="16">
        <v>430.57</v>
      </c>
      <c r="AG47" s="16">
        <f t="shared" si="78"/>
        <v>167.92229999999998</v>
      </c>
      <c r="AH47" s="16">
        <f t="shared" si="79"/>
        <v>167.92229999999998</v>
      </c>
      <c r="AI47" s="16">
        <v>0</v>
      </c>
      <c r="AJ47" s="16">
        <f t="shared" si="63"/>
        <v>390</v>
      </c>
      <c r="AK47" s="16">
        <v>447.79</v>
      </c>
      <c r="AL47" s="16">
        <f t="shared" si="80"/>
        <v>174.63810000000001</v>
      </c>
      <c r="AM47" s="16">
        <f t="shared" si="81"/>
        <v>174.63810000000001</v>
      </c>
      <c r="AN47" s="16">
        <v>0</v>
      </c>
      <c r="AO47" s="16">
        <f t="shared" si="82"/>
        <v>780</v>
      </c>
      <c r="AP47" s="16">
        <f t="shared" si="83"/>
        <v>342.56039999999996</v>
      </c>
      <c r="AQ47" s="16">
        <f t="shared" si="84"/>
        <v>342.56039999999996</v>
      </c>
      <c r="AR47" s="16">
        <f t="shared" si="85"/>
        <v>0</v>
      </c>
    </row>
    <row r="48" spans="1:44" ht="31.2" hidden="1" x14ac:dyDescent="0.3">
      <c r="A48" s="14" t="s">
        <v>90</v>
      </c>
      <c r="B48" s="1" t="s">
        <v>16</v>
      </c>
      <c r="C48" s="16">
        <v>195</v>
      </c>
      <c r="D48" s="16">
        <v>415.21</v>
      </c>
      <c r="E48" s="16">
        <f t="shared" si="64"/>
        <v>80.965949999999992</v>
      </c>
      <c r="F48" s="16">
        <f t="shared" si="65"/>
        <v>80.965949999999992</v>
      </c>
      <c r="G48" s="16"/>
      <c r="H48" s="16">
        <v>195</v>
      </c>
      <c r="I48" s="16">
        <v>415.21</v>
      </c>
      <c r="J48" s="16">
        <f t="shared" si="66"/>
        <v>80.965949999999992</v>
      </c>
      <c r="K48" s="16">
        <f t="shared" si="67"/>
        <v>80.965949999999992</v>
      </c>
      <c r="L48" s="16"/>
      <c r="M48" s="16">
        <f t="shared" si="68"/>
        <v>390</v>
      </c>
      <c r="N48" s="16">
        <f t="shared" si="69"/>
        <v>161.93189999999998</v>
      </c>
      <c r="O48" s="16">
        <f t="shared" si="70"/>
        <v>161.93189999999998</v>
      </c>
      <c r="P48" s="16">
        <f t="shared" si="71"/>
        <v>0</v>
      </c>
      <c r="Q48" s="16">
        <f t="shared" si="72"/>
        <v>195</v>
      </c>
      <c r="R48" s="16">
        <v>415.21</v>
      </c>
      <c r="S48" s="16">
        <f t="shared" si="73"/>
        <v>80.965949999999992</v>
      </c>
      <c r="T48" s="16">
        <f t="shared" si="74"/>
        <v>80.965949999999992</v>
      </c>
      <c r="U48" s="16">
        <v>0</v>
      </c>
      <c r="V48" s="16">
        <f t="shared" si="75"/>
        <v>195</v>
      </c>
      <c r="W48" s="16">
        <v>430.57</v>
      </c>
      <c r="X48" s="16">
        <f t="shared" si="76"/>
        <v>83.961149999999989</v>
      </c>
      <c r="Y48" s="16">
        <f t="shared" si="77"/>
        <v>83.961149999999989</v>
      </c>
      <c r="Z48" s="16">
        <v>0</v>
      </c>
      <c r="AA48" s="16">
        <f t="shared" si="56"/>
        <v>390</v>
      </c>
      <c r="AB48" s="16">
        <f t="shared" si="57"/>
        <v>164.9271</v>
      </c>
      <c r="AC48" s="16">
        <f t="shared" si="58"/>
        <v>164.9271</v>
      </c>
      <c r="AD48" s="16">
        <f t="shared" si="59"/>
        <v>0</v>
      </c>
      <c r="AE48" s="16">
        <f t="shared" si="60"/>
        <v>195</v>
      </c>
      <c r="AF48" s="16">
        <v>430.57</v>
      </c>
      <c r="AG48" s="16">
        <f t="shared" si="78"/>
        <v>83.961149999999989</v>
      </c>
      <c r="AH48" s="16">
        <f t="shared" si="79"/>
        <v>83.961149999999989</v>
      </c>
      <c r="AI48" s="16">
        <v>0</v>
      </c>
      <c r="AJ48" s="16">
        <f t="shared" si="63"/>
        <v>195</v>
      </c>
      <c r="AK48" s="16">
        <v>447.79</v>
      </c>
      <c r="AL48" s="16">
        <f t="shared" si="80"/>
        <v>87.319050000000004</v>
      </c>
      <c r="AM48" s="16">
        <f t="shared" si="81"/>
        <v>87.319050000000004</v>
      </c>
      <c r="AN48" s="16">
        <v>0</v>
      </c>
      <c r="AO48" s="16">
        <f t="shared" si="82"/>
        <v>390</v>
      </c>
      <c r="AP48" s="16">
        <f t="shared" si="83"/>
        <v>171.28019999999998</v>
      </c>
      <c r="AQ48" s="16">
        <f t="shared" si="84"/>
        <v>171.28019999999998</v>
      </c>
      <c r="AR48" s="16">
        <f t="shared" si="85"/>
        <v>0</v>
      </c>
    </row>
    <row r="49" spans="1:44" ht="31.2" hidden="1" x14ac:dyDescent="0.3">
      <c r="A49" s="14" t="s">
        <v>91</v>
      </c>
      <c r="B49" s="1" t="s">
        <v>17</v>
      </c>
      <c r="C49" s="16">
        <v>97.5</v>
      </c>
      <c r="D49" s="16">
        <v>415.21</v>
      </c>
      <c r="E49" s="16">
        <f t="shared" si="64"/>
        <v>40.482974999999996</v>
      </c>
      <c r="F49" s="16">
        <f t="shared" si="65"/>
        <v>40.482974999999996</v>
      </c>
      <c r="G49" s="16"/>
      <c r="H49" s="16">
        <v>97.5</v>
      </c>
      <c r="I49" s="16">
        <v>415.21</v>
      </c>
      <c r="J49" s="16">
        <f t="shared" si="66"/>
        <v>40.482974999999996</v>
      </c>
      <c r="K49" s="16">
        <f t="shared" si="67"/>
        <v>40.482974999999996</v>
      </c>
      <c r="L49" s="16"/>
      <c r="M49" s="16">
        <f t="shared" si="68"/>
        <v>195</v>
      </c>
      <c r="N49" s="16">
        <f t="shared" si="69"/>
        <v>80.965949999999992</v>
      </c>
      <c r="O49" s="16">
        <f t="shared" si="70"/>
        <v>80.965949999999992</v>
      </c>
      <c r="P49" s="16">
        <f t="shared" si="71"/>
        <v>0</v>
      </c>
      <c r="Q49" s="16">
        <f t="shared" si="72"/>
        <v>97.5</v>
      </c>
      <c r="R49" s="16">
        <v>415.21</v>
      </c>
      <c r="S49" s="16">
        <f t="shared" si="73"/>
        <v>40.482974999999996</v>
      </c>
      <c r="T49" s="16">
        <f t="shared" si="74"/>
        <v>40.482974999999996</v>
      </c>
      <c r="U49" s="16">
        <v>0</v>
      </c>
      <c r="V49" s="16">
        <f t="shared" si="75"/>
        <v>97.5</v>
      </c>
      <c r="W49" s="16">
        <v>430.57</v>
      </c>
      <c r="X49" s="16">
        <f t="shared" si="76"/>
        <v>41.980574999999995</v>
      </c>
      <c r="Y49" s="16">
        <f t="shared" si="77"/>
        <v>41.980574999999995</v>
      </c>
      <c r="Z49" s="16">
        <v>0</v>
      </c>
      <c r="AA49" s="16">
        <f t="shared" si="56"/>
        <v>195</v>
      </c>
      <c r="AB49" s="16">
        <f t="shared" si="57"/>
        <v>82.463549999999998</v>
      </c>
      <c r="AC49" s="16">
        <f t="shared" si="58"/>
        <v>82.463549999999998</v>
      </c>
      <c r="AD49" s="16">
        <f t="shared" si="59"/>
        <v>0</v>
      </c>
      <c r="AE49" s="16">
        <f t="shared" si="60"/>
        <v>97.5</v>
      </c>
      <c r="AF49" s="16">
        <v>430.57</v>
      </c>
      <c r="AG49" s="16">
        <f t="shared" si="78"/>
        <v>41.980574999999995</v>
      </c>
      <c r="AH49" s="16">
        <f t="shared" si="79"/>
        <v>41.980574999999995</v>
      </c>
      <c r="AI49" s="16">
        <v>0</v>
      </c>
      <c r="AJ49" s="16">
        <f t="shared" si="63"/>
        <v>97.5</v>
      </c>
      <c r="AK49" s="16">
        <v>447.79</v>
      </c>
      <c r="AL49" s="16">
        <f t="shared" si="80"/>
        <v>43.659525000000002</v>
      </c>
      <c r="AM49" s="16">
        <f t="shared" si="81"/>
        <v>43.659525000000002</v>
      </c>
      <c r="AN49" s="16">
        <v>0</v>
      </c>
      <c r="AO49" s="16">
        <f t="shared" si="82"/>
        <v>195</v>
      </c>
      <c r="AP49" s="16">
        <f t="shared" si="83"/>
        <v>85.64009999999999</v>
      </c>
      <c r="AQ49" s="16">
        <f t="shared" si="84"/>
        <v>85.64009999999999</v>
      </c>
      <c r="AR49" s="16">
        <f t="shared" si="85"/>
        <v>0</v>
      </c>
    </row>
    <row r="50" spans="1:44" ht="31.2" hidden="1" x14ac:dyDescent="0.3">
      <c r="A50" s="14" t="s">
        <v>92</v>
      </c>
      <c r="B50" s="1" t="s">
        <v>18</v>
      </c>
      <c r="C50" s="16">
        <v>78</v>
      </c>
      <c r="D50" s="16">
        <v>415.21</v>
      </c>
      <c r="E50" s="16">
        <f t="shared" si="64"/>
        <v>32.386379999999996</v>
      </c>
      <c r="F50" s="16">
        <f t="shared" si="65"/>
        <v>32.386379999999996</v>
      </c>
      <c r="G50" s="16"/>
      <c r="H50" s="16">
        <v>78</v>
      </c>
      <c r="I50" s="16">
        <v>415.21</v>
      </c>
      <c r="J50" s="16">
        <f t="shared" si="66"/>
        <v>32.386379999999996</v>
      </c>
      <c r="K50" s="16">
        <f t="shared" si="67"/>
        <v>32.386379999999996</v>
      </c>
      <c r="L50" s="16"/>
      <c r="M50" s="16">
        <f t="shared" si="68"/>
        <v>156</v>
      </c>
      <c r="N50" s="16">
        <f t="shared" si="69"/>
        <v>64.772759999999991</v>
      </c>
      <c r="O50" s="16">
        <f t="shared" si="70"/>
        <v>64.772759999999991</v>
      </c>
      <c r="P50" s="16">
        <f t="shared" si="71"/>
        <v>0</v>
      </c>
      <c r="Q50" s="16">
        <f t="shared" si="72"/>
        <v>78</v>
      </c>
      <c r="R50" s="16">
        <v>415.21</v>
      </c>
      <c r="S50" s="16">
        <f t="shared" si="73"/>
        <v>32.386379999999996</v>
      </c>
      <c r="T50" s="16">
        <f t="shared" si="74"/>
        <v>32.386379999999996</v>
      </c>
      <c r="U50" s="16">
        <v>0</v>
      </c>
      <c r="V50" s="16">
        <f t="shared" si="75"/>
        <v>78</v>
      </c>
      <c r="W50" s="16">
        <v>430.57</v>
      </c>
      <c r="X50" s="16">
        <f t="shared" si="76"/>
        <v>33.58446</v>
      </c>
      <c r="Y50" s="16">
        <f t="shared" si="77"/>
        <v>33.58446</v>
      </c>
      <c r="Z50" s="16">
        <v>0</v>
      </c>
      <c r="AA50" s="16">
        <f t="shared" si="56"/>
        <v>156</v>
      </c>
      <c r="AB50" s="16">
        <f t="shared" si="57"/>
        <v>65.970839999999995</v>
      </c>
      <c r="AC50" s="16">
        <f t="shared" si="58"/>
        <v>65.970839999999995</v>
      </c>
      <c r="AD50" s="16">
        <f t="shared" si="59"/>
        <v>0</v>
      </c>
      <c r="AE50" s="16">
        <f t="shared" si="60"/>
        <v>78</v>
      </c>
      <c r="AF50" s="16">
        <v>430.57</v>
      </c>
      <c r="AG50" s="16">
        <f t="shared" si="78"/>
        <v>33.58446</v>
      </c>
      <c r="AH50" s="16">
        <f t="shared" si="79"/>
        <v>33.58446</v>
      </c>
      <c r="AI50" s="16">
        <v>0</v>
      </c>
      <c r="AJ50" s="16">
        <f t="shared" si="63"/>
        <v>78</v>
      </c>
      <c r="AK50" s="16">
        <v>447.79</v>
      </c>
      <c r="AL50" s="16">
        <f t="shared" si="80"/>
        <v>34.927620000000005</v>
      </c>
      <c r="AM50" s="16">
        <f t="shared" si="81"/>
        <v>34.927620000000005</v>
      </c>
      <c r="AN50" s="16">
        <v>0</v>
      </c>
      <c r="AO50" s="16">
        <f t="shared" si="82"/>
        <v>156</v>
      </c>
      <c r="AP50" s="16">
        <f t="shared" si="83"/>
        <v>68.512079999999997</v>
      </c>
      <c r="AQ50" s="16">
        <f t="shared" si="84"/>
        <v>68.512079999999997</v>
      </c>
      <c r="AR50" s="16">
        <f t="shared" si="85"/>
        <v>0</v>
      </c>
    </row>
    <row r="51" spans="1:44" ht="31.2" hidden="1" x14ac:dyDescent="0.3">
      <c r="A51" s="14" t="s">
        <v>93</v>
      </c>
      <c r="B51" s="1" t="s">
        <v>19</v>
      </c>
      <c r="C51" s="16">
        <v>234</v>
      </c>
      <c r="D51" s="16">
        <v>415.21</v>
      </c>
      <c r="E51" s="16">
        <f t="shared" si="64"/>
        <v>97.159139999999994</v>
      </c>
      <c r="F51" s="16">
        <f t="shared" si="65"/>
        <v>97.159139999999994</v>
      </c>
      <c r="G51" s="16"/>
      <c r="H51" s="16">
        <v>234</v>
      </c>
      <c r="I51" s="16">
        <v>415.21</v>
      </c>
      <c r="J51" s="16">
        <f t="shared" si="66"/>
        <v>97.159139999999994</v>
      </c>
      <c r="K51" s="16">
        <f t="shared" si="67"/>
        <v>97.159139999999994</v>
      </c>
      <c r="L51" s="16"/>
      <c r="M51" s="16">
        <f t="shared" si="68"/>
        <v>468</v>
      </c>
      <c r="N51" s="16">
        <f t="shared" si="69"/>
        <v>194.31827999999999</v>
      </c>
      <c r="O51" s="16">
        <f t="shared" si="70"/>
        <v>194.31827999999999</v>
      </c>
      <c r="P51" s="16">
        <f t="shared" si="71"/>
        <v>0</v>
      </c>
      <c r="Q51" s="16">
        <f t="shared" si="72"/>
        <v>234</v>
      </c>
      <c r="R51" s="16">
        <v>415.21</v>
      </c>
      <c r="S51" s="16">
        <f t="shared" si="73"/>
        <v>97.159139999999994</v>
      </c>
      <c r="T51" s="16">
        <f t="shared" si="74"/>
        <v>97.159139999999994</v>
      </c>
      <c r="U51" s="16">
        <v>0</v>
      </c>
      <c r="V51" s="16">
        <f t="shared" si="75"/>
        <v>234</v>
      </c>
      <c r="W51" s="16">
        <v>430.57</v>
      </c>
      <c r="X51" s="16">
        <f t="shared" si="76"/>
        <v>100.75338000000001</v>
      </c>
      <c r="Y51" s="16">
        <f t="shared" si="77"/>
        <v>100.75338000000001</v>
      </c>
      <c r="Z51" s="16">
        <v>0</v>
      </c>
      <c r="AA51" s="16">
        <f t="shared" si="56"/>
        <v>468</v>
      </c>
      <c r="AB51" s="16">
        <f t="shared" si="57"/>
        <v>197.91252</v>
      </c>
      <c r="AC51" s="16">
        <f t="shared" si="58"/>
        <v>197.91252</v>
      </c>
      <c r="AD51" s="16">
        <f t="shared" si="59"/>
        <v>0</v>
      </c>
      <c r="AE51" s="16">
        <f t="shared" si="60"/>
        <v>234</v>
      </c>
      <c r="AF51" s="16">
        <v>430.57</v>
      </c>
      <c r="AG51" s="16">
        <f t="shared" si="78"/>
        <v>100.75338000000001</v>
      </c>
      <c r="AH51" s="16">
        <f t="shared" si="79"/>
        <v>100.75338000000001</v>
      </c>
      <c r="AI51" s="16">
        <v>0</v>
      </c>
      <c r="AJ51" s="16">
        <f t="shared" si="63"/>
        <v>234</v>
      </c>
      <c r="AK51" s="16">
        <v>447.79</v>
      </c>
      <c r="AL51" s="16">
        <f t="shared" si="80"/>
        <v>104.78286</v>
      </c>
      <c r="AM51" s="16">
        <f t="shared" si="81"/>
        <v>104.78286</v>
      </c>
      <c r="AN51" s="16">
        <v>0</v>
      </c>
      <c r="AO51" s="16">
        <f t="shared" si="82"/>
        <v>468</v>
      </c>
      <c r="AP51" s="16">
        <f t="shared" si="83"/>
        <v>205.53624000000002</v>
      </c>
      <c r="AQ51" s="16">
        <f t="shared" si="84"/>
        <v>205.53624000000002</v>
      </c>
      <c r="AR51" s="16">
        <f t="shared" si="85"/>
        <v>0</v>
      </c>
    </row>
    <row r="52" spans="1:44" ht="31.2" hidden="1" x14ac:dyDescent="0.3">
      <c r="A52" s="14" t="s">
        <v>94</v>
      </c>
      <c r="B52" s="1" t="s">
        <v>20</v>
      </c>
      <c r="C52" s="16">
        <v>156</v>
      </c>
      <c r="D52" s="16">
        <v>415.21</v>
      </c>
      <c r="E52" s="16">
        <f t="shared" si="64"/>
        <v>64.772759999999991</v>
      </c>
      <c r="F52" s="16">
        <f t="shared" si="65"/>
        <v>64.772759999999991</v>
      </c>
      <c r="G52" s="16"/>
      <c r="H52" s="16">
        <v>156</v>
      </c>
      <c r="I52" s="16">
        <v>415.21</v>
      </c>
      <c r="J52" s="16">
        <f t="shared" si="66"/>
        <v>64.772759999999991</v>
      </c>
      <c r="K52" s="16">
        <f t="shared" si="67"/>
        <v>64.772759999999991</v>
      </c>
      <c r="L52" s="16"/>
      <c r="M52" s="16">
        <f t="shared" si="68"/>
        <v>312</v>
      </c>
      <c r="N52" s="16">
        <f t="shared" si="69"/>
        <v>129.54551999999998</v>
      </c>
      <c r="O52" s="16">
        <f t="shared" si="70"/>
        <v>129.54551999999998</v>
      </c>
      <c r="P52" s="16">
        <f t="shared" si="71"/>
        <v>0</v>
      </c>
      <c r="Q52" s="16">
        <f t="shared" si="72"/>
        <v>156</v>
      </c>
      <c r="R52" s="16">
        <v>415.21</v>
      </c>
      <c r="S52" s="16">
        <f t="shared" si="73"/>
        <v>64.772759999999991</v>
      </c>
      <c r="T52" s="16">
        <f t="shared" si="74"/>
        <v>64.772759999999991</v>
      </c>
      <c r="U52" s="16">
        <v>0</v>
      </c>
      <c r="V52" s="16">
        <f t="shared" si="75"/>
        <v>156</v>
      </c>
      <c r="W52" s="16">
        <v>430.57</v>
      </c>
      <c r="X52" s="16">
        <f t="shared" si="76"/>
        <v>67.16892</v>
      </c>
      <c r="Y52" s="16">
        <f t="shared" si="77"/>
        <v>67.16892</v>
      </c>
      <c r="Z52" s="16">
        <v>0</v>
      </c>
      <c r="AA52" s="16">
        <f t="shared" si="56"/>
        <v>312</v>
      </c>
      <c r="AB52" s="16">
        <f t="shared" si="57"/>
        <v>131.94167999999999</v>
      </c>
      <c r="AC52" s="16">
        <f t="shared" si="58"/>
        <v>131.94167999999999</v>
      </c>
      <c r="AD52" s="16">
        <f t="shared" si="59"/>
        <v>0</v>
      </c>
      <c r="AE52" s="16">
        <f t="shared" si="60"/>
        <v>156</v>
      </c>
      <c r="AF52" s="16">
        <v>430.57</v>
      </c>
      <c r="AG52" s="16">
        <f t="shared" si="78"/>
        <v>67.16892</v>
      </c>
      <c r="AH52" s="16">
        <f t="shared" si="79"/>
        <v>67.16892</v>
      </c>
      <c r="AI52" s="16">
        <v>0</v>
      </c>
      <c r="AJ52" s="16">
        <f t="shared" si="63"/>
        <v>156</v>
      </c>
      <c r="AK52" s="16">
        <v>447.79</v>
      </c>
      <c r="AL52" s="16">
        <f t="shared" si="80"/>
        <v>69.855240000000009</v>
      </c>
      <c r="AM52" s="16">
        <f t="shared" si="81"/>
        <v>69.855240000000009</v>
      </c>
      <c r="AN52" s="16">
        <v>0</v>
      </c>
      <c r="AO52" s="16">
        <f t="shared" si="82"/>
        <v>312</v>
      </c>
      <c r="AP52" s="16">
        <f t="shared" si="83"/>
        <v>137.02415999999999</v>
      </c>
      <c r="AQ52" s="16">
        <f t="shared" si="84"/>
        <v>137.02415999999999</v>
      </c>
      <c r="AR52" s="16">
        <f t="shared" si="85"/>
        <v>0</v>
      </c>
    </row>
    <row r="53" spans="1:44" ht="31.2" hidden="1" x14ac:dyDescent="0.3">
      <c r="A53" s="14" t="s">
        <v>95</v>
      </c>
      <c r="B53" s="1" t="s">
        <v>21</v>
      </c>
      <c r="C53" s="16">
        <v>271.70999999999998</v>
      </c>
      <c r="D53" s="16">
        <v>415.21</v>
      </c>
      <c r="E53" s="16">
        <f t="shared" si="64"/>
        <v>112.8167091</v>
      </c>
      <c r="F53" s="16">
        <f t="shared" si="65"/>
        <v>112.8167091</v>
      </c>
      <c r="G53" s="16"/>
      <c r="H53" s="16">
        <v>271.70999999999998</v>
      </c>
      <c r="I53" s="16">
        <v>415.21</v>
      </c>
      <c r="J53" s="16">
        <f t="shared" si="66"/>
        <v>112.8167091</v>
      </c>
      <c r="K53" s="16">
        <f t="shared" si="67"/>
        <v>112.8167091</v>
      </c>
      <c r="L53" s="16"/>
      <c r="M53" s="16">
        <f t="shared" si="68"/>
        <v>543.41999999999996</v>
      </c>
      <c r="N53" s="16">
        <f t="shared" si="69"/>
        <v>225.63341819999999</v>
      </c>
      <c r="O53" s="16">
        <f t="shared" si="70"/>
        <v>225.63341819999999</v>
      </c>
      <c r="P53" s="16">
        <f t="shared" si="71"/>
        <v>0</v>
      </c>
      <c r="Q53" s="16">
        <f t="shared" si="72"/>
        <v>271.70999999999998</v>
      </c>
      <c r="R53" s="16">
        <v>415.21</v>
      </c>
      <c r="S53" s="16">
        <f t="shared" si="73"/>
        <v>112.8167091</v>
      </c>
      <c r="T53" s="16">
        <f t="shared" si="74"/>
        <v>112.8167091</v>
      </c>
      <c r="U53" s="16">
        <v>0</v>
      </c>
      <c r="V53" s="16">
        <f t="shared" si="75"/>
        <v>271.70999999999998</v>
      </c>
      <c r="W53" s="16">
        <v>430.57</v>
      </c>
      <c r="X53" s="16">
        <f t="shared" si="76"/>
        <v>116.99017469999998</v>
      </c>
      <c r="Y53" s="16">
        <f t="shared" si="77"/>
        <v>116.99017469999998</v>
      </c>
      <c r="Z53" s="16">
        <v>0</v>
      </c>
      <c r="AA53" s="16">
        <f t="shared" si="56"/>
        <v>543.41999999999996</v>
      </c>
      <c r="AB53" s="16">
        <f t="shared" si="57"/>
        <v>229.80688379999998</v>
      </c>
      <c r="AC53" s="16">
        <f t="shared" si="58"/>
        <v>229.80688379999998</v>
      </c>
      <c r="AD53" s="16">
        <f t="shared" si="59"/>
        <v>0</v>
      </c>
      <c r="AE53" s="16">
        <f t="shared" si="60"/>
        <v>271.70999999999998</v>
      </c>
      <c r="AF53" s="16">
        <v>430.57</v>
      </c>
      <c r="AG53" s="16">
        <f t="shared" si="78"/>
        <v>116.99017469999998</v>
      </c>
      <c r="AH53" s="16">
        <f t="shared" si="79"/>
        <v>116.99017469999998</v>
      </c>
      <c r="AI53" s="16">
        <v>0</v>
      </c>
      <c r="AJ53" s="16">
        <f t="shared" si="63"/>
        <v>271.70999999999998</v>
      </c>
      <c r="AK53" s="16">
        <v>447.79</v>
      </c>
      <c r="AL53" s="16">
        <f t="shared" si="80"/>
        <v>121.66902090000001</v>
      </c>
      <c r="AM53" s="16">
        <f t="shared" si="81"/>
        <v>121.66902090000001</v>
      </c>
      <c r="AN53" s="16">
        <v>0</v>
      </c>
      <c r="AO53" s="16">
        <f t="shared" si="82"/>
        <v>543.41999999999996</v>
      </c>
      <c r="AP53" s="16">
        <f t="shared" si="83"/>
        <v>238.65919559999998</v>
      </c>
      <c r="AQ53" s="16">
        <f t="shared" si="84"/>
        <v>238.65919559999998</v>
      </c>
      <c r="AR53" s="16">
        <f t="shared" si="85"/>
        <v>0</v>
      </c>
    </row>
    <row r="54" spans="1:44" ht="31.2" hidden="1" x14ac:dyDescent="0.3">
      <c r="A54" s="14" t="s">
        <v>96</v>
      </c>
      <c r="B54" s="1" t="s">
        <v>22</v>
      </c>
      <c r="C54" s="16">
        <v>234</v>
      </c>
      <c r="D54" s="16">
        <v>415.21</v>
      </c>
      <c r="E54" s="16">
        <f t="shared" si="64"/>
        <v>97.159139999999994</v>
      </c>
      <c r="F54" s="16">
        <f t="shared" si="65"/>
        <v>97.159139999999994</v>
      </c>
      <c r="G54" s="16"/>
      <c r="H54" s="16">
        <v>234</v>
      </c>
      <c r="I54" s="16">
        <v>415.21</v>
      </c>
      <c r="J54" s="16">
        <f t="shared" si="66"/>
        <v>97.159139999999994</v>
      </c>
      <c r="K54" s="16">
        <f t="shared" si="67"/>
        <v>97.159139999999994</v>
      </c>
      <c r="L54" s="16"/>
      <c r="M54" s="16">
        <f t="shared" si="68"/>
        <v>468</v>
      </c>
      <c r="N54" s="16">
        <f t="shared" si="69"/>
        <v>194.31827999999999</v>
      </c>
      <c r="O54" s="16">
        <f t="shared" si="70"/>
        <v>194.31827999999999</v>
      </c>
      <c r="P54" s="16">
        <f t="shared" si="71"/>
        <v>0</v>
      </c>
      <c r="Q54" s="16">
        <f t="shared" si="72"/>
        <v>234</v>
      </c>
      <c r="R54" s="16">
        <v>415.21</v>
      </c>
      <c r="S54" s="16">
        <f t="shared" si="73"/>
        <v>97.159139999999994</v>
      </c>
      <c r="T54" s="16">
        <f t="shared" si="74"/>
        <v>97.159139999999994</v>
      </c>
      <c r="U54" s="16">
        <v>0</v>
      </c>
      <c r="V54" s="16">
        <f t="shared" si="75"/>
        <v>234</v>
      </c>
      <c r="W54" s="16">
        <v>430.57</v>
      </c>
      <c r="X54" s="16">
        <f t="shared" si="76"/>
        <v>100.75338000000001</v>
      </c>
      <c r="Y54" s="16">
        <f t="shared" si="77"/>
        <v>100.75338000000001</v>
      </c>
      <c r="Z54" s="16">
        <v>0</v>
      </c>
      <c r="AA54" s="16">
        <f t="shared" si="56"/>
        <v>468</v>
      </c>
      <c r="AB54" s="16">
        <f t="shared" si="57"/>
        <v>197.91252</v>
      </c>
      <c r="AC54" s="16">
        <f t="shared" si="58"/>
        <v>197.91252</v>
      </c>
      <c r="AD54" s="16">
        <f t="shared" si="59"/>
        <v>0</v>
      </c>
      <c r="AE54" s="16">
        <f t="shared" si="60"/>
        <v>234</v>
      </c>
      <c r="AF54" s="16">
        <v>430.57</v>
      </c>
      <c r="AG54" s="16">
        <f t="shared" si="78"/>
        <v>100.75338000000001</v>
      </c>
      <c r="AH54" s="16">
        <f t="shared" si="79"/>
        <v>100.75338000000001</v>
      </c>
      <c r="AI54" s="16">
        <v>0</v>
      </c>
      <c r="AJ54" s="16">
        <f t="shared" si="63"/>
        <v>234</v>
      </c>
      <c r="AK54" s="16">
        <v>447.79</v>
      </c>
      <c r="AL54" s="16">
        <f t="shared" si="80"/>
        <v>104.78286</v>
      </c>
      <c r="AM54" s="16">
        <f t="shared" si="81"/>
        <v>104.78286</v>
      </c>
      <c r="AN54" s="16">
        <v>0</v>
      </c>
      <c r="AO54" s="16">
        <f t="shared" si="82"/>
        <v>468</v>
      </c>
      <c r="AP54" s="16">
        <f t="shared" si="83"/>
        <v>205.53624000000002</v>
      </c>
      <c r="AQ54" s="16">
        <f t="shared" si="84"/>
        <v>205.53624000000002</v>
      </c>
      <c r="AR54" s="16">
        <f t="shared" si="85"/>
        <v>0</v>
      </c>
    </row>
    <row r="55" spans="1:44" ht="31.2" hidden="1" x14ac:dyDescent="0.3">
      <c r="A55" s="14" t="s">
        <v>97</v>
      </c>
      <c r="B55" s="1" t="s">
        <v>173</v>
      </c>
      <c r="C55" s="16">
        <v>877.5</v>
      </c>
      <c r="D55" s="16">
        <v>415.21</v>
      </c>
      <c r="E55" s="16">
        <f t="shared" si="64"/>
        <v>364.34677499999998</v>
      </c>
      <c r="F55" s="16">
        <f t="shared" si="65"/>
        <v>364.34677499999998</v>
      </c>
      <c r="G55" s="16"/>
      <c r="H55" s="16">
        <v>877.5</v>
      </c>
      <c r="I55" s="16">
        <v>415.21</v>
      </c>
      <c r="J55" s="16">
        <f t="shared" si="66"/>
        <v>364.34677499999998</v>
      </c>
      <c r="K55" s="16">
        <f t="shared" si="67"/>
        <v>364.34677499999998</v>
      </c>
      <c r="L55" s="16"/>
      <c r="M55" s="16">
        <f t="shared" si="68"/>
        <v>1755</v>
      </c>
      <c r="N55" s="16">
        <f t="shared" si="69"/>
        <v>728.69354999999996</v>
      </c>
      <c r="O55" s="16">
        <f t="shared" si="70"/>
        <v>728.69354999999996</v>
      </c>
      <c r="P55" s="16">
        <f t="shared" si="71"/>
        <v>0</v>
      </c>
      <c r="Q55" s="16">
        <f t="shared" si="72"/>
        <v>877.5</v>
      </c>
      <c r="R55" s="16">
        <v>415.21</v>
      </c>
      <c r="S55" s="16">
        <f t="shared" si="73"/>
        <v>364.34677499999998</v>
      </c>
      <c r="T55" s="16">
        <f t="shared" si="74"/>
        <v>364.34677499999998</v>
      </c>
      <c r="U55" s="16">
        <v>0</v>
      </c>
      <c r="V55" s="16">
        <f t="shared" si="75"/>
        <v>877.5</v>
      </c>
      <c r="W55" s="16">
        <v>430.57</v>
      </c>
      <c r="X55" s="16">
        <f t="shared" si="76"/>
        <v>377.825175</v>
      </c>
      <c r="Y55" s="16">
        <f t="shared" si="77"/>
        <v>377.825175</v>
      </c>
      <c r="Z55" s="16">
        <v>0</v>
      </c>
      <c r="AA55" s="16">
        <f t="shared" si="56"/>
        <v>1755</v>
      </c>
      <c r="AB55" s="16">
        <f t="shared" si="57"/>
        <v>742.17194999999992</v>
      </c>
      <c r="AC55" s="16">
        <f t="shared" si="58"/>
        <v>742.17194999999992</v>
      </c>
      <c r="AD55" s="16">
        <f t="shared" si="59"/>
        <v>0</v>
      </c>
      <c r="AE55" s="16">
        <f t="shared" si="60"/>
        <v>877.5</v>
      </c>
      <c r="AF55" s="16">
        <v>430.57</v>
      </c>
      <c r="AG55" s="16">
        <f t="shared" si="78"/>
        <v>377.825175</v>
      </c>
      <c r="AH55" s="16">
        <f t="shared" si="79"/>
        <v>377.825175</v>
      </c>
      <c r="AI55" s="16">
        <v>0</v>
      </c>
      <c r="AJ55" s="16">
        <f t="shared" si="63"/>
        <v>877.5</v>
      </c>
      <c r="AK55" s="16">
        <v>447.79</v>
      </c>
      <c r="AL55" s="16">
        <f t="shared" si="80"/>
        <v>392.93572500000005</v>
      </c>
      <c r="AM55" s="16">
        <f t="shared" si="81"/>
        <v>392.93572500000005</v>
      </c>
      <c r="AN55" s="16">
        <v>0</v>
      </c>
      <c r="AO55" s="16">
        <f t="shared" si="82"/>
        <v>1755</v>
      </c>
      <c r="AP55" s="16">
        <f t="shared" si="83"/>
        <v>770.76089999999999</v>
      </c>
      <c r="AQ55" s="16">
        <f t="shared" si="84"/>
        <v>770.76089999999999</v>
      </c>
      <c r="AR55" s="16">
        <f t="shared" si="85"/>
        <v>0</v>
      </c>
    </row>
    <row r="56" spans="1:44" ht="31.2" hidden="1" x14ac:dyDescent="0.3">
      <c r="A56" s="14" t="s">
        <v>98</v>
      </c>
      <c r="B56" s="1" t="s">
        <v>146</v>
      </c>
      <c r="C56" s="16">
        <v>253.5</v>
      </c>
      <c r="D56" s="16">
        <v>415.21</v>
      </c>
      <c r="E56" s="16">
        <f t="shared" si="64"/>
        <v>105.255735</v>
      </c>
      <c r="F56" s="16">
        <f t="shared" si="65"/>
        <v>105.255735</v>
      </c>
      <c r="G56" s="16"/>
      <c r="H56" s="16">
        <v>253.5</v>
      </c>
      <c r="I56" s="16">
        <v>415.21</v>
      </c>
      <c r="J56" s="16">
        <f t="shared" si="66"/>
        <v>105.255735</v>
      </c>
      <c r="K56" s="16">
        <f t="shared" si="67"/>
        <v>105.255735</v>
      </c>
      <c r="L56" s="16"/>
      <c r="M56" s="16">
        <f t="shared" si="68"/>
        <v>507</v>
      </c>
      <c r="N56" s="16">
        <f t="shared" si="69"/>
        <v>210.51147</v>
      </c>
      <c r="O56" s="16">
        <f t="shared" si="70"/>
        <v>210.51147</v>
      </c>
      <c r="P56" s="16">
        <f t="shared" si="71"/>
        <v>0</v>
      </c>
      <c r="Q56" s="16">
        <f t="shared" si="72"/>
        <v>253.5</v>
      </c>
      <c r="R56" s="16">
        <v>415.21</v>
      </c>
      <c r="S56" s="16">
        <f t="shared" si="73"/>
        <v>105.255735</v>
      </c>
      <c r="T56" s="16">
        <f t="shared" si="74"/>
        <v>105.255735</v>
      </c>
      <c r="U56" s="16">
        <v>0</v>
      </c>
      <c r="V56" s="16">
        <f t="shared" si="75"/>
        <v>253.5</v>
      </c>
      <c r="W56" s="16">
        <v>430.57</v>
      </c>
      <c r="X56" s="16">
        <f t="shared" si="76"/>
        <v>109.149495</v>
      </c>
      <c r="Y56" s="16">
        <f t="shared" si="77"/>
        <v>109.149495</v>
      </c>
      <c r="Z56" s="16">
        <v>0</v>
      </c>
      <c r="AA56" s="16">
        <f t="shared" si="56"/>
        <v>507</v>
      </c>
      <c r="AB56" s="16">
        <f t="shared" si="57"/>
        <v>214.40523000000002</v>
      </c>
      <c r="AC56" s="16">
        <f t="shared" si="58"/>
        <v>214.40523000000002</v>
      </c>
      <c r="AD56" s="16">
        <f t="shared" si="59"/>
        <v>0</v>
      </c>
      <c r="AE56" s="16">
        <f t="shared" si="60"/>
        <v>253.5</v>
      </c>
      <c r="AF56" s="16">
        <v>430.57</v>
      </c>
      <c r="AG56" s="16">
        <f t="shared" si="78"/>
        <v>109.149495</v>
      </c>
      <c r="AH56" s="16">
        <f t="shared" si="79"/>
        <v>109.149495</v>
      </c>
      <c r="AI56" s="16">
        <v>0</v>
      </c>
      <c r="AJ56" s="16">
        <f t="shared" si="63"/>
        <v>253.5</v>
      </c>
      <c r="AK56" s="16">
        <v>447.79</v>
      </c>
      <c r="AL56" s="16">
        <f t="shared" si="80"/>
        <v>113.514765</v>
      </c>
      <c r="AM56" s="16">
        <f t="shared" si="81"/>
        <v>113.514765</v>
      </c>
      <c r="AN56" s="16">
        <v>0</v>
      </c>
      <c r="AO56" s="16">
        <f t="shared" si="82"/>
        <v>507</v>
      </c>
      <c r="AP56" s="16">
        <f t="shared" si="83"/>
        <v>222.66426000000001</v>
      </c>
      <c r="AQ56" s="16">
        <f t="shared" si="84"/>
        <v>222.66426000000001</v>
      </c>
      <c r="AR56" s="16">
        <f t="shared" si="85"/>
        <v>0</v>
      </c>
    </row>
    <row r="57" spans="1:44" ht="31.2" hidden="1" x14ac:dyDescent="0.3">
      <c r="A57" s="14" t="s">
        <v>99</v>
      </c>
      <c r="B57" s="1" t="s">
        <v>147</v>
      </c>
      <c r="C57" s="16">
        <v>39</v>
      </c>
      <c r="D57" s="16">
        <v>415.21</v>
      </c>
      <c r="E57" s="16">
        <f t="shared" si="64"/>
        <v>16.193189999999998</v>
      </c>
      <c r="F57" s="16">
        <f t="shared" si="65"/>
        <v>16.193189999999998</v>
      </c>
      <c r="G57" s="16"/>
      <c r="H57" s="16">
        <v>39</v>
      </c>
      <c r="I57" s="16">
        <v>415.21</v>
      </c>
      <c r="J57" s="16">
        <f t="shared" si="66"/>
        <v>16.193189999999998</v>
      </c>
      <c r="K57" s="16">
        <f t="shared" si="67"/>
        <v>16.193189999999998</v>
      </c>
      <c r="L57" s="16"/>
      <c r="M57" s="16">
        <f t="shared" si="68"/>
        <v>78</v>
      </c>
      <c r="N57" s="16">
        <f t="shared" si="69"/>
        <v>32.386379999999996</v>
      </c>
      <c r="O57" s="16">
        <f t="shared" si="70"/>
        <v>32.386379999999996</v>
      </c>
      <c r="P57" s="16">
        <f t="shared" si="71"/>
        <v>0</v>
      </c>
      <c r="Q57" s="16">
        <f t="shared" si="72"/>
        <v>39</v>
      </c>
      <c r="R57" s="16">
        <v>415.21</v>
      </c>
      <c r="S57" s="16">
        <f t="shared" si="73"/>
        <v>16.193189999999998</v>
      </c>
      <c r="T57" s="16">
        <f t="shared" si="74"/>
        <v>16.193189999999998</v>
      </c>
      <c r="U57" s="16">
        <v>0</v>
      </c>
      <c r="V57" s="16">
        <f t="shared" si="75"/>
        <v>39</v>
      </c>
      <c r="W57" s="16">
        <v>430.57</v>
      </c>
      <c r="X57" s="16">
        <f t="shared" si="76"/>
        <v>16.79223</v>
      </c>
      <c r="Y57" s="16">
        <f t="shared" si="77"/>
        <v>16.79223</v>
      </c>
      <c r="Z57" s="16">
        <v>0</v>
      </c>
      <c r="AA57" s="16">
        <f t="shared" si="56"/>
        <v>78</v>
      </c>
      <c r="AB57" s="16">
        <f t="shared" si="57"/>
        <v>32.985419999999998</v>
      </c>
      <c r="AC57" s="16">
        <f t="shared" si="58"/>
        <v>32.985419999999998</v>
      </c>
      <c r="AD57" s="16">
        <f t="shared" si="59"/>
        <v>0</v>
      </c>
      <c r="AE57" s="16">
        <f t="shared" si="60"/>
        <v>39</v>
      </c>
      <c r="AF57" s="16">
        <v>430.57</v>
      </c>
      <c r="AG57" s="16">
        <f t="shared" si="78"/>
        <v>16.79223</v>
      </c>
      <c r="AH57" s="16">
        <f t="shared" si="79"/>
        <v>16.79223</v>
      </c>
      <c r="AI57" s="16">
        <v>0</v>
      </c>
      <c r="AJ57" s="16">
        <f t="shared" si="63"/>
        <v>39</v>
      </c>
      <c r="AK57" s="16">
        <v>447.79</v>
      </c>
      <c r="AL57" s="16">
        <f t="shared" si="80"/>
        <v>17.463810000000002</v>
      </c>
      <c r="AM57" s="16">
        <f t="shared" si="81"/>
        <v>17.463810000000002</v>
      </c>
      <c r="AN57" s="16">
        <v>0</v>
      </c>
      <c r="AO57" s="16">
        <f t="shared" si="82"/>
        <v>78</v>
      </c>
      <c r="AP57" s="16">
        <f t="shared" si="83"/>
        <v>34.256039999999999</v>
      </c>
      <c r="AQ57" s="16">
        <f t="shared" si="84"/>
        <v>34.256039999999999</v>
      </c>
      <c r="AR57" s="16">
        <f t="shared" si="85"/>
        <v>0</v>
      </c>
    </row>
    <row r="58" spans="1:44" ht="31.2" hidden="1" x14ac:dyDescent="0.3">
      <c r="A58" s="14" t="s">
        <v>100</v>
      </c>
      <c r="B58" s="2" t="s">
        <v>53</v>
      </c>
      <c r="C58" s="7">
        <f>1072.5+56.25</f>
        <v>1128.75</v>
      </c>
      <c r="D58" s="16">
        <v>415.21</v>
      </c>
      <c r="E58" s="16">
        <f t="shared" si="64"/>
        <v>468.66828749999996</v>
      </c>
      <c r="F58" s="16">
        <f t="shared" si="65"/>
        <v>468.66828749999996</v>
      </c>
      <c r="G58" s="16"/>
      <c r="H58" s="16">
        <f>1072.5+58.5</f>
        <v>1131</v>
      </c>
      <c r="I58" s="16">
        <v>415.21</v>
      </c>
      <c r="J58" s="16">
        <f t="shared" si="66"/>
        <v>469.60250999999994</v>
      </c>
      <c r="K58" s="16">
        <f t="shared" si="67"/>
        <v>469.60250999999994</v>
      </c>
      <c r="L58" s="16"/>
      <c r="M58" s="16">
        <f t="shared" si="68"/>
        <v>2259.75</v>
      </c>
      <c r="N58" s="16">
        <f t="shared" si="69"/>
        <v>938.27079749999984</v>
      </c>
      <c r="O58" s="16">
        <f t="shared" si="70"/>
        <v>938.27079749999984</v>
      </c>
      <c r="P58" s="16">
        <f t="shared" si="71"/>
        <v>0</v>
      </c>
      <c r="Q58" s="16">
        <f t="shared" si="72"/>
        <v>1128.75</v>
      </c>
      <c r="R58" s="16">
        <v>415.21</v>
      </c>
      <c r="S58" s="16">
        <f t="shared" si="73"/>
        <v>468.66828749999996</v>
      </c>
      <c r="T58" s="16">
        <f t="shared" si="74"/>
        <v>468.66828749999996</v>
      </c>
      <c r="U58" s="16">
        <v>0</v>
      </c>
      <c r="V58" s="16">
        <f t="shared" si="75"/>
        <v>1131</v>
      </c>
      <c r="W58" s="16">
        <v>430.57</v>
      </c>
      <c r="X58" s="16">
        <f t="shared" si="76"/>
        <v>486.97467</v>
      </c>
      <c r="Y58" s="16">
        <f t="shared" si="77"/>
        <v>486.97467</v>
      </c>
      <c r="Z58" s="16">
        <v>0</v>
      </c>
      <c r="AA58" s="16">
        <f t="shared" si="56"/>
        <v>2259.75</v>
      </c>
      <c r="AB58" s="16">
        <f t="shared" si="57"/>
        <v>955.64295749999997</v>
      </c>
      <c r="AC58" s="16">
        <f t="shared" si="58"/>
        <v>955.64295749999997</v>
      </c>
      <c r="AD58" s="16">
        <f t="shared" si="59"/>
        <v>0</v>
      </c>
      <c r="AE58" s="16">
        <f t="shared" si="60"/>
        <v>1128.75</v>
      </c>
      <c r="AF58" s="16">
        <v>430.57</v>
      </c>
      <c r="AG58" s="16">
        <f t="shared" si="78"/>
        <v>486.00588750000003</v>
      </c>
      <c r="AH58" s="16">
        <f t="shared" si="79"/>
        <v>486.00588750000003</v>
      </c>
      <c r="AI58" s="16">
        <v>0</v>
      </c>
      <c r="AJ58" s="16">
        <f t="shared" si="63"/>
        <v>1131</v>
      </c>
      <c r="AK58" s="16">
        <v>447.79</v>
      </c>
      <c r="AL58" s="16">
        <f t="shared" si="80"/>
        <v>506.45049000000006</v>
      </c>
      <c r="AM58" s="16">
        <f t="shared" si="81"/>
        <v>506.45049000000006</v>
      </c>
      <c r="AN58" s="16">
        <v>0</v>
      </c>
      <c r="AO58" s="16">
        <f t="shared" si="82"/>
        <v>2259.75</v>
      </c>
      <c r="AP58" s="16">
        <f t="shared" si="83"/>
        <v>992.45637750000014</v>
      </c>
      <c r="AQ58" s="16">
        <f t="shared" si="84"/>
        <v>992.45637750000014</v>
      </c>
      <c r="AR58" s="16">
        <f t="shared" si="85"/>
        <v>0</v>
      </c>
    </row>
    <row r="59" spans="1:44" hidden="1" x14ac:dyDescent="0.3">
      <c r="A59" s="14" t="s">
        <v>101</v>
      </c>
      <c r="B59" s="4" t="s">
        <v>24</v>
      </c>
      <c r="C59" s="12">
        <f>SUM(C60:C79)</f>
        <v>3954.75</v>
      </c>
      <c r="D59" s="12"/>
      <c r="E59" s="12">
        <f>SUM(E60:E79)</f>
        <v>1642.0517474999999</v>
      </c>
      <c r="F59" s="12">
        <f>SUM(F60:F79)</f>
        <v>1642.0517474999999</v>
      </c>
      <c r="G59" s="12">
        <f>SUM(G60:G79)</f>
        <v>0</v>
      </c>
      <c r="H59" s="12">
        <f>SUM(H60:H79)</f>
        <v>3974.75</v>
      </c>
      <c r="I59" s="12"/>
      <c r="J59" s="12">
        <f t="shared" ref="J59:Q59" si="86">SUM(J60:J79)</f>
        <v>1650.3559475</v>
      </c>
      <c r="K59" s="12">
        <f t="shared" si="86"/>
        <v>1650.3559475</v>
      </c>
      <c r="L59" s="12">
        <f t="shared" si="86"/>
        <v>0</v>
      </c>
      <c r="M59" s="12">
        <f t="shared" si="86"/>
        <v>7929.5</v>
      </c>
      <c r="N59" s="12">
        <f t="shared" si="86"/>
        <v>3292.4076949999999</v>
      </c>
      <c r="O59" s="12">
        <f t="shared" si="86"/>
        <v>3292.4076949999999</v>
      </c>
      <c r="P59" s="12">
        <f t="shared" si="86"/>
        <v>0</v>
      </c>
      <c r="Q59" s="12">
        <f t="shared" si="86"/>
        <v>3954.75</v>
      </c>
      <c r="R59" s="12"/>
      <c r="S59" s="12">
        <f>SUM(S60:S79)</f>
        <v>1642.0517474999999</v>
      </c>
      <c r="T59" s="12">
        <f>SUM(T60:T79)</f>
        <v>1642.0517474999999</v>
      </c>
      <c r="U59" s="12">
        <f>SUM(U60:U79)</f>
        <v>0</v>
      </c>
      <c r="V59" s="12">
        <f>SUM(V60:V79)</f>
        <v>3974.75</v>
      </c>
      <c r="W59" s="12"/>
      <c r="X59" s="12">
        <f t="shared" ref="X59:AE59" si="87">SUM(X60:X79)</f>
        <v>1711.4081075000001</v>
      </c>
      <c r="Y59" s="12">
        <f t="shared" si="87"/>
        <v>1711.4081075000001</v>
      </c>
      <c r="Z59" s="12">
        <f t="shared" si="87"/>
        <v>0</v>
      </c>
      <c r="AA59" s="12">
        <f t="shared" si="87"/>
        <v>7929.5</v>
      </c>
      <c r="AB59" s="12">
        <f t="shared" si="87"/>
        <v>3353.4598549999996</v>
      </c>
      <c r="AC59" s="12">
        <f t="shared" si="87"/>
        <v>3353.4598549999996</v>
      </c>
      <c r="AD59" s="12">
        <f t="shared" si="87"/>
        <v>0</v>
      </c>
      <c r="AE59" s="12">
        <f t="shared" si="87"/>
        <v>3954.75</v>
      </c>
      <c r="AF59" s="12"/>
      <c r="AG59" s="12">
        <f>SUM(AG60:AG79)</f>
        <v>1702.7967074999999</v>
      </c>
      <c r="AH59" s="12">
        <f>SUM(AH60:AH79)</f>
        <v>1702.7967074999999</v>
      </c>
      <c r="AI59" s="12">
        <f>SUM(AI60:AI79)</f>
        <v>0</v>
      </c>
      <c r="AJ59" s="12">
        <f>SUM(AJ60:AJ79)</f>
        <v>3974.75</v>
      </c>
      <c r="AK59" s="12"/>
      <c r="AL59" s="12">
        <f t="shared" ref="AL59:AR59" si="88">SUM(AL60:AL79)</f>
        <v>1779.8533024999999</v>
      </c>
      <c r="AM59" s="12">
        <f t="shared" si="88"/>
        <v>1779.8533024999999</v>
      </c>
      <c r="AN59" s="12">
        <f t="shared" si="88"/>
        <v>0</v>
      </c>
      <c r="AO59" s="12">
        <f t="shared" si="88"/>
        <v>7929.5</v>
      </c>
      <c r="AP59" s="12">
        <f t="shared" si="88"/>
        <v>3482.6500100000007</v>
      </c>
      <c r="AQ59" s="12">
        <f t="shared" si="88"/>
        <v>3482.6500100000007</v>
      </c>
      <c r="AR59" s="12">
        <f t="shared" si="88"/>
        <v>0</v>
      </c>
    </row>
    <row r="60" spans="1:44" ht="31.2" hidden="1" x14ac:dyDescent="0.3">
      <c r="A60" s="14" t="s">
        <v>102</v>
      </c>
      <c r="B60" s="2" t="s">
        <v>31</v>
      </c>
      <c r="C60" s="16">
        <v>234</v>
      </c>
      <c r="D60" s="16">
        <v>415.21</v>
      </c>
      <c r="E60" s="16">
        <f t="shared" si="64"/>
        <v>97.159139999999994</v>
      </c>
      <c r="F60" s="16">
        <f t="shared" si="65"/>
        <v>97.159139999999994</v>
      </c>
      <c r="G60" s="16"/>
      <c r="H60" s="16">
        <v>234</v>
      </c>
      <c r="I60" s="16">
        <v>415.21</v>
      </c>
      <c r="J60" s="16">
        <f t="shared" si="66"/>
        <v>97.159139999999994</v>
      </c>
      <c r="K60" s="16">
        <f t="shared" si="67"/>
        <v>97.159139999999994</v>
      </c>
      <c r="L60" s="16"/>
      <c r="M60" s="16">
        <f t="shared" si="68"/>
        <v>468</v>
      </c>
      <c r="N60" s="16">
        <f t="shared" si="69"/>
        <v>194.31827999999999</v>
      </c>
      <c r="O60" s="16">
        <f t="shared" si="70"/>
        <v>194.31827999999999</v>
      </c>
      <c r="P60" s="16">
        <f t="shared" si="71"/>
        <v>0</v>
      </c>
      <c r="Q60" s="16">
        <f t="shared" si="72"/>
        <v>234</v>
      </c>
      <c r="R60" s="16">
        <v>415.21</v>
      </c>
      <c r="S60" s="16">
        <f t="shared" si="73"/>
        <v>97.159139999999994</v>
      </c>
      <c r="T60" s="16">
        <f t="shared" si="74"/>
        <v>97.159139999999994</v>
      </c>
      <c r="U60" s="16">
        <v>0</v>
      </c>
      <c r="V60" s="16">
        <f t="shared" si="75"/>
        <v>234</v>
      </c>
      <c r="W60" s="16">
        <v>430.57</v>
      </c>
      <c r="X60" s="16">
        <f t="shared" si="76"/>
        <v>100.75338000000001</v>
      </c>
      <c r="Y60" s="16">
        <f t="shared" si="77"/>
        <v>100.75338000000001</v>
      </c>
      <c r="Z60" s="16">
        <v>0</v>
      </c>
      <c r="AA60" s="16">
        <f t="shared" ref="AA60:AA79" si="89">Q60+V60</f>
        <v>468</v>
      </c>
      <c r="AB60" s="16">
        <f t="shared" ref="AB60:AB79" si="90">S60+X60</f>
        <v>197.91252</v>
      </c>
      <c r="AC60" s="16">
        <f t="shared" ref="AC60:AC79" si="91">T60+Y60</f>
        <v>197.91252</v>
      </c>
      <c r="AD60" s="16">
        <f t="shared" ref="AD60:AD79" si="92">U60+Z60</f>
        <v>0</v>
      </c>
      <c r="AE60" s="16">
        <f t="shared" ref="AE60:AE79" si="93">C60</f>
        <v>234</v>
      </c>
      <c r="AF60" s="16">
        <v>430.57</v>
      </c>
      <c r="AG60" s="16">
        <f t="shared" si="78"/>
        <v>100.75338000000001</v>
      </c>
      <c r="AH60" s="16">
        <f t="shared" si="79"/>
        <v>100.75338000000001</v>
      </c>
      <c r="AI60" s="16">
        <v>0</v>
      </c>
      <c r="AJ60" s="16">
        <f t="shared" ref="AJ60:AJ79" si="94">H60</f>
        <v>234</v>
      </c>
      <c r="AK60" s="16">
        <v>447.79</v>
      </c>
      <c r="AL60" s="16">
        <f t="shared" si="80"/>
        <v>104.78286</v>
      </c>
      <c r="AM60" s="16">
        <f t="shared" si="81"/>
        <v>104.78286</v>
      </c>
      <c r="AN60" s="16">
        <v>0</v>
      </c>
      <c r="AO60" s="16">
        <f t="shared" si="82"/>
        <v>468</v>
      </c>
      <c r="AP60" s="16">
        <f t="shared" si="83"/>
        <v>205.53624000000002</v>
      </c>
      <c r="AQ60" s="16">
        <f t="shared" si="84"/>
        <v>205.53624000000002</v>
      </c>
      <c r="AR60" s="16">
        <f t="shared" si="85"/>
        <v>0</v>
      </c>
    </row>
    <row r="61" spans="1:44" ht="31.2" hidden="1" x14ac:dyDescent="0.3">
      <c r="A61" s="14" t="s">
        <v>103</v>
      </c>
      <c r="B61" s="2" t="s">
        <v>148</v>
      </c>
      <c r="C61" s="16">
        <v>351</v>
      </c>
      <c r="D61" s="16">
        <v>415.21</v>
      </c>
      <c r="E61" s="16">
        <f t="shared" si="64"/>
        <v>145.73871</v>
      </c>
      <c r="F61" s="16">
        <f t="shared" si="65"/>
        <v>145.73871</v>
      </c>
      <c r="G61" s="16"/>
      <c r="H61" s="16">
        <v>351</v>
      </c>
      <c r="I61" s="16">
        <v>415.21</v>
      </c>
      <c r="J61" s="16">
        <f t="shared" si="66"/>
        <v>145.73871</v>
      </c>
      <c r="K61" s="16">
        <f t="shared" si="67"/>
        <v>145.73871</v>
      </c>
      <c r="L61" s="16"/>
      <c r="M61" s="16">
        <f t="shared" si="68"/>
        <v>702</v>
      </c>
      <c r="N61" s="16">
        <f t="shared" si="69"/>
        <v>291.47742</v>
      </c>
      <c r="O61" s="16">
        <f t="shared" si="70"/>
        <v>291.47742</v>
      </c>
      <c r="P61" s="16">
        <f t="shared" si="71"/>
        <v>0</v>
      </c>
      <c r="Q61" s="16">
        <f t="shared" si="72"/>
        <v>351</v>
      </c>
      <c r="R61" s="16">
        <v>415.21</v>
      </c>
      <c r="S61" s="16">
        <f t="shared" si="73"/>
        <v>145.73871</v>
      </c>
      <c r="T61" s="16">
        <f t="shared" si="74"/>
        <v>145.73871</v>
      </c>
      <c r="U61" s="16">
        <v>0</v>
      </c>
      <c r="V61" s="16">
        <f t="shared" si="75"/>
        <v>351</v>
      </c>
      <c r="W61" s="16">
        <v>430.57</v>
      </c>
      <c r="X61" s="16">
        <f t="shared" si="76"/>
        <v>151.13007000000002</v>
      </c>
      <c r="Y61" s="16">
        <f t="shared" si="77"/>
        <v>151.13007000000002</v>
      </c>
      <c r="Z61" s="16">
        <v>0</v>
      </c>
      <c r="AA61" s="16">
        <f t="shared" si="89"/>
        <v>702</v>
      </c>
      <c r="AB61" s="16">
        <f t="shared" si="90"/>
        <v>296.86878000000002</v>
      </c>
      <c r="AC61" s="16">
        <f t="shared" si="91"/>
        <v>296.86878000000002</v>
      </c>
      <c r="AD61" s="16">
        <f t="shared" si="92"/>
        <v>0</v>
      </c>
      <c r="AE61" s="16">
        <f t="shared" si="93"/>
        <v>351</v>
      </c>
      <c r="AF61" s="16">
        <v>430.57</v>
      </c>
      <c r="AG61" s="16">
        <f t="shared" si="78"/>
        <v>151.13007000000002</v>
      </c>
      <c r="AH61" s="16">
        <f t="shared" si="79"/>
        <v>151.13007000000002</v>
      </c>
      <c r="AI61" s="16">
        <v>0</v>
      </c>
      <c r="AJ61" s="16">
        <f t="shared" si="94"/>
        <v>351</v>
      </c>
      <c r="AK61" s="16">
        <v>447.79</v>
      </c>
      <c r="AL61" s="16">
        <f t="shared" si="80"/>
        <v>157.17429000000001</v>
      </c>
      <c r="AM61" s="16">
        <f t="shared" si="81"/>
        <v>157.17429000000001</v>
      </c>
      <c r="AN61" s="16">
        <v>0</v>
      </c>
      <c r="AO61" s="16">
        <f t="shared" si="82"/>
        <v>702</v>
      </c>
      <c r="AP61" s="16">
        <f t="shared" si="83"/>
        <v>308.30436000000003</v>
      </c>
      <c r="AQ61" s="16">
        <f t="shared" si="84"/>
        <v>308.30436000000003</v>
      </c>
      <c r="AR61" s="16">
        <f t="shared" si="85"/>
        <v>0</v>
      </c>
    </row>
    <row r="62" spans="1:44" ht="31.2" hidden="1" x14ac:dyDescent="0.3">
      <c r="A62" s="14" t="s">
        <v>104</v>
      </c>
      <c r="B62" s="2" t="s">
        <v>32</v>
      </c>
      <c r="C62" s="16">
        <v>118</v>
      </c>
      <c r="D62" s="16">
        <v>415.21</v>
      </c>
      <c r="E62" s="16">
        <f t="shared" si="64"/>
        <v>48.994779999999999</v>
      </c>
      <c r="F62" s="16">
        <f t="shared" si="65"/>
        <v>48.994779999999999</v>
      </c>
      <c r="G62" s="16"/>
      <c r="H62" s="16">
        <v>118</v>
      </c>
      <c r="I62" s="16">
        <v>415.21</v>
      </c>
      <c r="J62" s="16">
        <f t="shared" si="66"/>
        <v>48.994779999999999</v>
      </c>
      <c r="K62" s="16">
        <f t="shared" si="67"/>
        <v>48.994779999999999</v>
      </c>
      <c r="L62" s="16"/>
      <c r="M62" s="16">
        <f t="shared" si="68"/>
        <v>236</v>
      </c>
      <c r="N62" s="16">
        <f t="shared" si="69"/>
        <v>97.989559999999997</v>
      </c>
      <c r="O62" s="16">
        <f t="shared" si="70"/>
        <v>97.989559999999997</v>
      </c>
      <c r="P62" s="16">
        <f t="shared" si="71"/>
        <v>0</v>
      </c>
      <c r="Q62" s="16">
        <f t="shared" si="72"/>
        <v>118</v>
      </c>
      <c r="R62" s="16">
        <v>415.21</v>
      </c>
      <c r="S62" s="16">
        <f t="shared" si="73"/>
        <v>48.994779999999999</v>
      </c>
      <c r="T62" s="16">
        <f t="shared" si="74"/>
        <v>48.994779999999999</v>
      </c>
      <c r="U62" s="16">
        <v>0</v>
      </c>
      <c r="V62" s="16">
        <f t="shared" si="75"/>
        <v>118</v>
      </c>
      <c r="W62" s="16">
        <v>430.57</v>
      </c>
      <c r="X62" s="16">
        <f t="shared" si="76"/>
        <v>50.807259999999999</v>
      </c>
      <c r="Y62" s="16">
        <f t="shared" si="77"/>
        <v>50.807259999999999</v>
      </c>
      <c r="Z62" s="16">
        <v>0</v>
      </c>
      <c r="AA62" s="16">
        <f t="shared" si="89"/>
        <v>236</v>
      </c>
      <c r="AB62" s="16">
        <f t="shared" si="90"/>
        <v>99.802040000000005</v>
      </c>
      <c r="AC62" s="16">
        <f t="shared" si="91"/>
        <v>99.802040000000005</v>
      </c>
      <c r="AD62" s="16">
        <f t="shared" si="92"/>
        <v>0</v>
      </c>
      <c r="AE62" s="16">
        <f t="shared" si="93"/>
        <v>118</v>
      </c>
      <c r="AF62" s="16">
        <v>430.57</v>
      </c>
      <c r="AG62" s="16">
        <f t="shared" si="78"/>
        <v>50.807259999999999</v>
      </c>
      <c r="AH62" s="16">
        <f t="shared" si="79"/>
        <v>50.807259999999999</v>
      </c>
      <c r="AI62" s="16">
        <v>0</v>
      </c>
      <c r="AJ62" s="16">
        <f t="shared" si="94"/>
        <v>118</v>
      </c>
      <c r="AK62" s="16">
        <v>447.79</v>
      </c>
      <c r="AL62" s="16">
        <f t="shared" si="80"/>
        <v>52.839220000000005</v>
      </c>
      <c r="AM62" s="16">
        <f t="shared" si="81"/>
        <v>52.839220000000005</v>
      </c>
      <c r="AN62" s="16">
        <v>0</v>
      </c>
      <c r="AO62" s="16">
        <f t="shared" si="82"/>
        <v>236</v>
      </c>
      <c r="AP62" s="16">
        <f t="shared" si="83"/>
        <v>103.64648</v>
      </c>
      <c r="AQ62" s="16">
        <f t="shared" si="84"/>
        <v>103.64648</v>
      </c>
      <c r="AR62" s="16">
        <f t="shared" si="85"/>
        <v>0</v>
      </c>
    </row>
    <row r="63" spans="1:44" ht="31.2" hidden="1" x14ac:dyDescent="0.3">
      <c r="A63" s="14" t="s">
        <v>105</v>
      </c>
      <c r="B63" s="2" t="s">
        <v>25</v>
      </c>
      <c r="C63" s="16">
        <v>195</v>
      </c>
      <c r="D63" s="16">
        <v>415.21</v>
      </c>
      <c r="E63" s="16">
        <f t="shared" si="64"/>
        <v>80.965949999999992</v>
      </c>
      <c r="F63" s="16">
        <f t="shared" si="65"/>
        <v>80.965949999999992</v>
      </c>
      <c r="G63" s="16"/>
      <c r="H63" s="16">
        <v>195</v>
      </c>
      <c r="I63" s="16">
        <v>415.21</v>
      </c>
      <c r="J63" s="16">
        <f t="shared" si="66"/>
        <v>80.965949999999992</v>
      </c>
      <c r="K63" s="16">
        <f t="shared" si="67"/>
        <v>80.965949999999992</v>
      </c>
      <c r="L63" s="16"/>
      <c r="M63" s="16">
        <f t="shared" si="68"/>
        <v>390</v>
      </c>
      <c r="N63" s="16">
        <f t="shared" si="69"/>
        <v>161.93189999999998</v>
      </c>
      <c r="O63" s="16">
        <f t="shared" si="70"/>
        <v>161.93189999999998</v>
      </c>
      <c r="P63" s="16">
        <f t="shared" si="71"/>
        <v>0</v>
      </c>
      <c r="Q63" s="16">
        <f t="shared" si="72"/>
        <v>195</v>
      </c>
      <c r="R63" s="16">
        <v>415.21</v>
      </c>
      <c r="S63" s="16">
        <f t="shared" si="73"/>
        <v>80.965949999999992</v>
      </c>
      <c r="T63" s="16">
        <f t="shared" si="74"/>
        <v>80.965949999999992</v>
      </c>
      <c r="U63" s="16">
        <v>0</v>
      </c>
      <c r="V63" s="16">
        <f t="shared" si="75"/>
        <v>195</v>
      </c>
      <c r="W63" s="16">
        <v>430.57</v>
      </c>
      <c r="X63" s="16">
        <f t="shared" si="76"/>
        <v>83.961149999999989</v>
      </c>
      <c r="Y63" s="16">
        <f t="shared" si="77"/>
        <v>83.961149999999989</v>
      </c>
      <c r="Z63" s="16">
        <v>0</v>
      </c>
      <c r="AA63" s="16">
        <f t="shared" si="89"/>
        <v>390</v>
      </c>
      <c r="AB63" s="16">
        <f t="shared" si="90"/>
        <v>164.9271</v>
      </c>
      <c r="AC63" s="16">
        <f t="shared" si="91"/>
        <v>164.9271</v>
      </c>
      <c r="AD63" s="16">
        <f t="shared" si="92"/>
        <v>0</v>
      </c>
      <c r="AE63" s="16">
        <f t="shared" si="93"/>
        <v>195</v>
      </c>
      <c r="AF63" s="16">
        <v>430.57</v>
      </c>
      <c r="AG63" s="16">
        <f t="shared" si="78"/>
        <v>83.961149999999989</v>
      </c>
      <c r="AH63" s="16">
        <f t="shared" si="79"/>
        <v>83.961149999999989</v>
      </c>
      <c r="AI63" s="16">
        <v>0</v>
      </c>
      <c r="AJ63" s="16">
        <f t="shared" si="94"/>
        <v>195</v>
      </c>
      <c r="AK63" s="16">
        <v>447.79</v>
      </c>
      <c r="AL63" s="16">
        <f t="shared" si="80"/>
        <v>87.319050000000004</v>
      </c>
      <c r="AM63" s="16">
        <f t="shared" si="81"/>
        <v>87.319050000000004</v>
      </c>
      <c r="AN63" s="16">
        <v>0</v>
      </c>
      <c r="AO63" s="16">
        <f t="shared" si="82"/>
        <v>390</v>
      </c>
      <c r="AP63" s="16">
        <f t="shared" si="83"/>
        <v>171.28019999999998</v>
      </c>
      <c r="AQ63" s="16">
        <f t="shared" si="84"/>
        <v>171.28019999999998</v>
      </c>
      <c r="AR63" s="16">
        <f t="shared" si="85"/>
        <v>0</v>
      </c>
    </row>
    <row r="64" spans="1:44" ht="31.2" hidden="1" x14ac:dyDescent="0.3">
      <c r="A64" s="14" t="s">
        <v>106</v>
      </c>
      <c r="B64" s="2" t="s">
        <v>33</v>
      </c>
      <c r="C64" s="16">
        <v>117</v>
      </c>
      <c r="D64" s="16">
        <v>415.21</v>
      </c>
      <c r="E64" s="16">
        <f t="shared" si="64"/>
        <v>48.579569999999997</v>
      </c>
      <c r="F64" s="16">
        <f t="shared" si="65"/>
        <v>48.579569999999997</v>
      </c>
      <c r="G64" s="16"/>
      <c r="H64" s="16">
        <v>117</v>
      </c>
      <c r="I64" s="16">
        <v>415.21</v>
      </c>
      <c r="J64" s="16">
        <f t="shared" si="66"/>
        <v>48.579569999999997</v>
      </c>
      <c r="K64" s="16">
        <f t="shared" si="67"/>
        <v>48.579569999999997</v>
      </c>
      <c r="L64" s="16"/>
      <c r="M64" s="16">
        <f t="shared" si="68"/>
        <v>234</v>
      </c>
      <c r="N64" s="16">
        <f t="shared" si="69"/>
        <v>97.159139999999994</v>
      </c>
      <c r="O64" s="16">
        <f t="shared" si="70"/>
        <v>97.159139999999994</v>
      </c>
      <c r="P64" s="16">
        <f t="shared" si="71"/>
        <v>0</v>
      </c>
      <c r="Q64" s="16">
        <f t="shared" si="72"/>
        <v>117</v>
      </c>
      <c r="R64" s="16">
        <v>415.21</v>
      </c>
      <c r="S64" s="16">
        <f t="shared" si="73"/>
        <v>48.579569999999997</v>
      </c>
      <c r="T64" s="16">
        <f t="shared" si="74"/>
        <v>48.579569999999997</v>
      </c>
      <c r="U64" s="16">
        <v>0</v>
      </c>
      <c r="V64" s="16">
        <f t="shared" si="75"/>
        <v>117</v>
      </c>
      <c r="W64" s="16">
        <v>430.57</v>
      </c>
      <c r="X64" s="16">
        <f t="shared" si="76"/>
        <v>50.376690000000004</v>
      </c>
      <c r="Y64" s="16">
        <f t="shared" si="77"/>
        <v>50.376690000000004</v>
      </c>
      <c r="Z64" s="16">
        <v>0</v>
      </c>
      <c r="AA64" s="16">
        <f t="shared" si="89"/>
        <v>234</v>
      </c>
      <c r="AB64" s="16">
        <f t="shared" si="90"/>
        <v>98.95626</v>
      </c>
      <c r="AC64" s="16">
        <f t="shared" si="91"/>
        <v>98.95626</v>
      </c>
      <c r="AD64" s="16">
        <f t="shared" si="92"/>
        <v>0</v>
      </c>
      <c r="AE64" s="16">
        <f t="shared" si="93"/>
        <v>117</v>
      </c>
      <c r="AF64" s="16">
        <v>430.57</v>
      </c>
      <c r="AG64" s="16">
        <f t="shared" si="78"/>
        <v>50.376690000000004</v>
      </c>
      <c r="AH64" s="16">
        <f t="shared" si="79"/>
        <v>50.376690000000004</v>
      </c>
      <c r="AI64" s="16">
        <v>0</v>
      </c>
      <c r="AJ64" s="16">
        <f t="shared" si="94"/>
        <v>117</v>
      </c>
      <c r="AK64" s="16">
        <v>447.79</v>
      </c>
      <c r="AL64" s="16">
        <f t="shared" si="80"/>
        <v>52.39143</v>
      </c>
      <c r="AM64" s="16">
        <f t="shared" si="81"/>
        <v>52.39143</v>
      </c>
      <c r="AN64" s="16">
        <v>0</v>
      </c>
      <c r="AO64" s="16">
        <f t="shared" si="82"/>
        <v>234</v>
      </c>
      <c r="AP64" s="16">
        <f t="shared" si="83"/>
        <v>102.76812000000001</v>
      </c>
      <c r="AQ64" s="16">
        <f t="shared" si="84"/>
        <v>102.76812000000001</v>
      </c>
      <c r="AR64" s="16">
        <f t="shared" si="85"/>
        <v>0</v>
      </c>
    </row>
    <row r="65" spans="1:44" ht="31.2" hidden="1" x14ac:dyDescent="0.3">
      <c r="A65" s="14" t="s">
        <v>107</v>
      </c>
      <c r="B65" s="2" t="s">
        <v>149</v>
      </c>
      <c r="C65" s="16">
        <v>155.25</v>
      </c>
      <c r="D65" s="16">
        <v>415.21</v>
      </c>
      <c r="E65" s="16">
        <f t="shared" si="64"/>
        <v>64.46135249999999</v>
      </c>
      <c r="F65" s="16">
        <f t="shared" si="65"/>
        <v>64.46135249999999</v>
      </c>
      <c r="G65" s="16"/>
      <c r="H65" s="16">
        <v>155.25</v>
      </c>
      <c r="I65" s="16">
        <v>415.21</v>
      </c>
      <c r="J65" s="16">
        <f t="shared" si="66"/>
        <v>64.46135249999999</v>
      </c>
      <c r="K65" s="16">
        <f t="shared" si="67"/>
        <v>64.46135249999999</v>
      </c>
      <c r="L65" s="16"/>
      <c r="M65" s="16">
        <f t="shared" si="68"/>
        <v>310.5</v>
      </c>
      <c r="N65" s="16">
        <f t="shared" si="69"/>
        <v>128.92270499999998</v>
      </c>
      <c r="O65" s="16">
        <f t="shared" si="70"/>
        <v>128.92270499999998</v>
      </c>
      <c r="P65" s="16">
        <f t="shared" si="71"/>
        <v>0</v>
      </c>
      <c r="Q65" s="16">
        <f t="shared" si="72"/>
        <v>155.25</v>
      </c>
      <c r="R65" s="16">
        <v>415.21</v>
      </c>
      <c r="S65" s="16">
        <f t="shared" si="73"/>
        <v>64.46135249999999</v>
      </c>
      <c r="T65" s="16">
        <f t="shared" si="74"/>
        <v>64.46135249999999</v>
      </c>
      <c r="U65" s="16">
        <v>0</v>
      </c>
      <c r="V65" s="16">
        <f t="shared" si="75"/>
        <v>155.25</v>
      </c>
      <c r="W65" s="16">
        <v>430.57</v>
      </c>
      <c r="X65" s="16">
        <f t="shared" si="76"/>
        <v>66.845992499999994</v>
      </c>
      <c r="Y65" s="16">
        <f t="shared" si="77"/>
        <v>66.845992499999994</v>
      </c>
      <c r="Z65" s="16">
        <v>0</v>
      </c>
      <c r="AA65" s="16">
        <f t="shared" si="89"/>
        <v>310.5</v>
      </c>
      <c r="AB65" s="16">
        <f t="shared" si="90"/>
        <v>131.307345</v>
      </c>
      <c r="AC65" s="16">
        <f t="shared" si="91"/>
        <v>131.307345</v>
      </c>
      <c r="AD65" s="16">
        <f t="shared" si="92"/>
        <v>0</v>
      </c>
      <c r="AE65" s="16">
        <f t="shared" si="93"/>
        <v>155.25</v>
      </c>
      <c r="AF65" s="16">
        <v>430.57</v>
      </c>
      <c r="AG65" s="16">
        <f t="shared" si="78"/>
        <v>66.845992499999994</v>
      </c>
      <c r="AH65" s="16">
        <f t="shared" si="79"/>
        <v>66.845992499999994</v>
      </c>
      <c r="AI65" s="16">
        <v>0</v>
      </c>
      <c r="AJ65" s="16">
        <f t="shared" si="94"/>
        <v>155.25</v>
      </c>
      <c r="AK65" s="16">
        <v>447.79</v>
      </c>
      <c r="AL65" s="16">
        <f t="shared" si="80"/>
        <v>69.519397500000011</v>
      </c>
      <c r="AM65" s="16">
        <f t="shared" si="81"/>
        <v>69.519397500000011</v>
      </c>
      <c r="AN65" s="16">
        <v>0</v>
      </c>
      <c r="AO65" s="16">
        <f t="shared" si="82"/>
        <v>310.5</v>
      </c>
      <c r="AP65" s="16">
        <f t="shared" si="83"/>
        <v>136.36538999999999</v>
      </c>
      <c r="AQ65" s="16">
        <f t="shared" si="84"/>
        <v>136.36538999999999</v>
      </c>
      <c r="AR65" s="16">
        <f t="shared" si="85"/>
        <v>0</v>
      </c>
    </row>
    <row r="66" spans="1:44" ht="31.2" hidden="1" x14ac:dyDescent="0.3">
      <c r="A66" s="14" t="s">
        <v>108</v>
      </c>
      <c r="B66" s="2" t="s">
        <v>178</v>
      </c>
      <c r="C66" s="16">
        <v>234</v>
      </c>
      <c r="D66" s="16">
        <v>415.21</v>
      </c>
      <c r="E66" s="16">
        <f t="shared" si="64"/>
        <v>97.159139999999994</v>
      </c>
      <c r="F66" s="16">
        <f t="shared" si="65"/>
        <v>97.159139999999994</v>
      </c>
      <c r="G66" s="16"/>
      <c r="H66" s="16">
        <v>234</v>
      </c>
      <c r="I66" s="16">
        <v>415.21</v>
      </c>
      <c r="J66" s="16">
        <f t="shared" si="66"/>
        <v>97.159139999999994</v>
      </c>
      <c r="K66" s="16">
        <f t="shared" si="67"/>
        <v>97.159139999999994</v>
      </c>
      <c r="L66" s="16"/>
      <c r="M66" s="16">
        <f t="shared" si="68"/>
        <v>468</v>
      </c>
      <c r="N66" s="16">
        <f t="shared" si="69"/>
        <v>194.31827999999999</v>
      </c>
      <c r="O66" s="16">
        <f t="shared" si="70"/>
        <v>194.31827999999999</v>
      </c>
      <c r="P66" s="16">
        <f t="shared" si="71"/>
        <v>0</v>
      </c>
      <c r="Q66" s="16">
        <f t="shared" si="72"/>
        <v>234</v>
      </c>
      <c r="R66" s="16">
        <v>415.21</v>
      </c>
      <c r="S66" s="16">
        <f t="shared" si="73"/>
        <v>97.159139999999994</v>
      </c>
      <c r="T66" s="16">
        <f t="shared" si="74"/>
        <v>97.159139999999994</v>
      </c>
      <c r="U66" s="16">
        <v>0</v>
      </c>
      <c r="V66" s="16">
        <f t="shared" si="75"/>
        <v>234</v>
      </c>
      <c r="W66" s="16">
        <v>430.57</v>
      </c>
      <c r="X66" s="16">
        <f t="shared" si="76"/>
        <v>100.75338000000001</v>
      </c>
      <c r="Y66" s="16">
        <f t="shared" si="77"/>
        <v>100.75338000000001</v>
      </c>
      <c r="Z66" s="16">
        <v>0</v>
      </c>
      <c r="AA66" s="16">
        <f t="shared" si="89"/>
        <v>468</v>
      </c>
      <c r="AB66" s="16">
        <f t="shared" si="90"/>
        <v>197.91252</v>
      </c>
      <c r="AC66" s="16">
        <f t="shared" si="91"/>
        <v>197.91252</v>
      </c>
      <c r="AD66" s="16">
        <f t="shared" si="92"/>
        <v>0</v>
      </c>
      <c r="AE66" s="16">
        <f t="shared" si="93"/>
        <v>234</v>
      </c>
      <c r="AF66" s="16">
        <v>430.57</v>
      </c>
      <c r="AG66" s="16">
        <f t="shared" si="78"/>
        <v>100.75338000000001</v>
      </c>
      <c r="AH66" s="16">
        <f t="shared" si="79"/>
        <v>100.75338000000001</v>
      </c>
      <c r="AI66" s="16">
        <v>0</v>
      </c>
      <c r="AJ66" s="16">
        <f t="shared" si="94"/>
        <v>234</v>
      </c>
      <c r="AK66" s="16">
        <v>447.79</v>
      </c>
      <c r="AL66" s="16">
        <f t="shared" si="80"/>
        <v>104.78286</v>
      </c>
      <c r="AM66" s="16">
        <f t="shared" si="81"/>
        <v>104.78286</v>
      </c>
      <c r="AN66" s="16">
        <v>0</v>
      </c>
      <c r="AO66" s="16">
        <f t="shared" si="82"/>
        <v>468</v>
      </c>
      <c r="AP66" s="16">
        <f t="shared" si="83"/>
        <v>205.53624000000002</v>
      </c>
      <c r="AQ66" s="16">
        <f t="shared" si="84"/>
        <v>205.53624000000002</v>
      </c>
      <c r="AR66" s="16">
        <f t="shared" si="85"/>
        <v>0</v>
      </c>
    </row>
    <row r="67" spans="1:44" ht="31.2" hidden="1" x14ac:dyDescent="0.3">
      <c r="A67" s="14" t="s">
        <v>109</v>
      </c>
      <c r="B67" s="2" t="s">
        <v>150</v>
      </c>
      <c r="C67" s="16">
        <v>234</v>
      </c>
      <c r="D67" s="16">
        <v>415.21</v>
      </c>
      <c r="E67" s="16">
        <f t="shared" si="64"/>
        <v>97.159139999999994</v>
      </c>
      <c r="F67" s="16">
        <f t="shared" si="65"/>
        <v>97.159139999999994</v>
      </c>
      <c r="G67" s="16"/>
      <c r="H67" s="16">
        <v>234</v>
      </c>
      <c r="I67" s="16">
        <v>415.21</v>
      </c>
      <c r="J67" s="16">
        <f t="shared" si="66"/>
        <v>97.159139999999994</v>
      </c>
      <c r="K67" s="16">
        <f t="shared" si="67"/>
        <v>97.159139999999994</v>
      </c>
      <c r="L67" s="16"/>
      <c r="M67" s="16">
        <f t="shared" si="68"/>
        <v>468</v>
      </c>
      <c r="N67" s="16">
        <f t="shared" si="69"/>
        <v>194.31827999999999</v>
      </c>
      <c r="O67" s="16">
        <f t="shared" si="70"/>
        <v>194.31827999999999</v>
      </c>
      <c r="P67" s="16">
        <f t="shared" si="71"/>
        <v>0</v>
      </c>
      <c r="Q67" s="16">
        <f t="shared" si="72"/>
        <v>234</v>
      </c>
      <c r="R67" s="16">
        <v>415.21</v>
      </c>
      <c r="S67" s="16">
        <f t="shared" si="73"/>
        <v>97.159139999999994</v>
      </c>
      <c r="T67" s="16">
        <f t="shared" si="74"/>
        <v>97.159139999999994</v>
      </c>
      <c r="U67" s="16">
        <v>0</v>
      </c>
      <c r="V67" s="16">
        <f t="shared" si="75"/>
        <v>234</v>
      </c>
      <c r="W67" s="16">
        <v>430.57</v>
      </c>
      <c r="X67" s="16">
        <f t="shared" si="76"/>
        <v>100.75338000000001</v>
      </c>
      <c r="Y67" s="16">
        <f t="shared" si="77"/>
        <v>100.75338000000001</v>
      </c>
      <c r="Z67" s="16">
        <v>0</v>
      </c>
      <c r="AA67" s="16">
        <f t="shared" si="89"/>
        <v>468</v>
      </c>
      <c r="AB67" s="16">
        <f t="shared" si="90"/>
        <v>197.91252</v>
      </c>
      <c r="AC67" s="16">
        <f t="shared" si="91"/>
        <v>197.91252</v>
      </c>
      <c r="AD67" s="16">
        <f t="shared" si="92"/>
        <v>0</v>
      </c>
      <c r="AE67" s="16">
        <f t="shared" si="93"/>
        <v>234</v>
      </c>
      <c r="AF67" s="16">
        <v>430.57</v>
      </c>
      <c r="AG67" s="16">
        <f t="shared" si="78"/>
        <v>100.75338000000001</v>
      </c>
      <c r="AH67" s="16">
        <f t="shared" si="79"/>
        <v>100.75338000000001</v>
      </c>
      <c r="AI67" s="16">
        <v>0</v>
      </c>
      <c r="AJ67" s="16">
        <f t="shared" si="94"/>
        <v>234</v>
      </c>
      <c r="AK67" s="16">
        <v>447.79</v>
      </c>
      <c r="AL67" s="16">
        <f t="shared" si="80"/>
        <v>104.78286</v>
      </c>
      <c r="AM67" s="16">
        <f t="shared" si="81"/>
        <v>104.78286</v>
      </c>
      <c r="AN67" s="16">
        <v>0</v>
      </c>
      <c r="AO67" s="16">
        <f t="shared" si="82"/>
        <v>468</v>
      </c>
      <c r="AP67" s="16">
        <f t="shared" si="83"/>
        <v>205.53624000000002</v>
      </c>
      <c r="AQ67" s="16">
        <f t="shared" si="84"/>
        <v>205.53624000000002</v>
      </c>
      <c r="AR67" s="16">
        <f t="shared" si="85"/>
        <v>0</v>
      </c>
    </row>
    <row r="68" spans="1:44" ht="31.2" hidden="1" x14ac:dyDescent="0.3">
      <c r="A68" s="14" t="s">
        <v>110</v>
      </c>
      <c r="B68" s="2" t="s">
        <v>34</v>
      </c>
      <c r="C68" s="16">
        <v>150</v>
      </c>
      <c r="D68" s="16">
        <v>415.21</v>
      </c>
      <c r="E68" s="16">
        <f t="shared" si="64"/>
        <v>62.281500000000001</v>
      </c>
      <c r="F68" s="16">
        <f t="shared" si="65"/>
        <v>62.281500000000001</v>
      </c>
      <c r="G68" s="16"/>
      <c r="H68" s="16">
        <v>162</v>
      </c>
      <c r="I68" s="16">
        <v>415.21</v>
      </c>
      <c r="J68" s="16">
        <f t="shared" si="66"/>
        <v>67.264019999999988</v>
      </c>
      <c r="K68" s="16">
        <f t="shared" si="67"/>
        <v>67.264019999999988</v>
      </c>
      <c r="L68" s="16"/>
      <c r="M68" s="16">
        <f t="shared" si="68"/>
        <v>312</v>
      </c>
      <c r="N68" s="16">
        <f t="shared" si="69"/>
        <v>129.54551999999998</v>
      </c>
      <c r="O68" s="16">
        <f t="shared" si="70"/>
        <v>129.54551999999998</v>
      </c>
      <c r="P68" s="16">
        <f t="shared" si="71"/>
        <v>0</v>
      </c>
      <c r="Q68" s="16">
        <f t="shared" si="72"/>
        <v>150</v>
      </c>
      <c r="R68" s="16">
        <v>415.21</v>
      </c>
      <c r="S68" s="16">
        <f t="shared" si="73"/>
        <v>62.281500000000001</v>
      </c>
      <c r="T68" s="16">
        <f t="shared" si="74"/>
        <v>62.281500000000001</v>
      </c>
      <c r="U68" s="16">
        <v>0</v>
      </c>
      <c r="V68" s="16">
        <f t="shared" si="75"/>
        <v>162</v>
      </c>
      <c r="W68" s="16">
        <v>430.57</v>
      </c>
      <c r="X68" s="16">
        <f t="shared" si="76"/>
        <v>69.75233999999999</v>
      </c>
      <c r="Y68" s="16">
        <f t="shared" si="77"/>
        <v>69.75233999999999</v>
      </c>
      <c r="Z68" s="16">
        <v>0</v>
      </c>
      <c r="AA68" s="16">
        <f t="shared" si="89"/>
        <v>312</v>
      </c>
      <c r="AB68" s="16">
        <f t="shared" si="90"/>
        <v>132.03384</v>
      </c>
      <c r="AC68" s="16">
        <f t="shared" si="91"/>
        <v>132.03384</v>
      </c>
      <c r="AD68" s="16">
        <f t="shared" si="92"/>
        <v>0</v>
      </c>
      <c r="AE68" s="16">
        <f t="shared" si="93"/>
        <v>150</v>
      </c>
      <c r="AF68" s="16">
        <v>430.57</v>
      </c>
      <c r="AG68" s="16">
        <f t="shared" si="78"/>
        <v>64.585499999999996</v>
      </c>
      <c r="AH68" s="16">
        <f t="shared" si="79"/>
        <v>64.585499999999996</v>
      </c>
      <c r="AI68" s="16">
        <v>0</v>
      </c>
      <c r="AJ68" s="16">
        <f t="shared" si="94"/>
        <v>162</v>
      </c>
      <c r="AK68" s="16">
        <v>447.79</v>
      </c>
      <c r="AL68" s="16">
        <f t="shared" si="80"/>
        <v>72.541980000000009</v>
      </c>
      <c r="AM68" s="16">
        <f t="shared" si="81"/>
        <v>72.541980000000009</v>
      </c>
      <c r="AN68" s="16">
        <v>0</v>
      </c>
      <c r="AO68" s="16">
        <f t="shared" si="82"/>
        <v>312</v>
      </c>
      <c r="AP68" s="16">
        <f t="shared" si="83"/>
        <v>137.12747999999999</v>
      </c>
      <c r="AQ68" s="16">
        <f t="shared" si="84"/>
        <v>137.12747999999999</v>
      </c>
      <c r="AR68" s="16">
        <f t="shared" si="85"/>
        <v>0</v>
      </c>
    </row>
    <row r="69" spans="1:44" ht="31.2" hidden="1" x14ac:dyDescent="0.3">
      <c r="A69" s="14" t="s">
        <v>111</v>
      </c>
      <c r="B69" s="2" t="s">
        <v>151</v>
      </c>
      <c r="C69" s="16">
        <v>234</v>
      </c>
      <c r="D69" s="16">
        <v>415.21</v>
      </c>
      <c r="E69" s="16">
        <f t="shared" si="64"/>
        <v>97.159139999999994</v>
      </c>
      <c r="F69" s="16">
        <f t="shared" si="65"/>
        <v>97.159139999999994</v>
      </c>
      <c r="G69" s="16"/>
      <c r="H69" s="16">
        <v>234</v>
      </c>
      <c r="I69" s="16">
        <v>415.21</v>
      </c>
      <c r="J69" s="16">
        <f t="shared" si="66"/>
        <v>97.159139999999994</v>
      </c>
      <c r="K69" s="16">
        <f t="shared" si="67"/>
        <v>97.159139999999994</v>
      </c>
      <c r="L69" s="16"/>
      <c r="M69" s="16">
        <f t="shared" si="68"/>
        <v>468</v>
      </c>
      <c r="N69" s="16">
        <f t="shared" si="69"/>
        <v>194.31827999999999</v>
      </c>
      <c r="O69" s="16">
        <f t="shared" si="70"/>
        <v>194.31827999999999</v>
      </c>
      <c r="P69" s="16">
        <f t="shared" si="71"/>
        <v>0</v>
      </c>
      <c r="Q69" s="16">
        <f t="shared" si="72"/>
        <v>234</v>
      </c>
      <c r="R69" s="16">
        <v>415.21</v>
      </c>
      <c r="S69" s="16">
        <f t="shared" si="73"/>
        <v>97.159139999999994</v>
      </c>
      <c r="T69" s="16">
        <f t="shared" si="74"/>
        <v>97.159139999999994</v>
      </c>
      <c r="U69" s="16">
        <v>0</v>
      </c>
      <c r="V69" s="16">
        <f t="shared" si="75"/>
        <v>234</v>
      </c>
      <c r="W69" s="16">
        <v>430.57</v>
      </c>
      <c r="X69" s="16">
        <f t="shared" si="76"/>
        <v>100.75338000000001</v>
      </c>
      <c r="Y69" s="16">
        <f t="shared" si="77"/>
        <v>100.75338000000001</v>
      </c>
      <c r="Z69" s="16">
        <v>0</v>
      </c>
      <c r="AA69" s="16">
        <f t="shared" si="89"/>
        <v>468</v>
      </c>
      <c r="AB69" s="16">
        <f t="shared" si="90"/>
        <v>197.91252</v>
      </c>
      <c r="AC69" s="16">
        <f t="shared" si="91"/>
        <v>197.91252</v>
      </c>
      <c r="AD69" s="16">
        <f t="shared" si="92"/>
        <v>0</v>
      </c>
      <c r="AE69" s="16">
        <f t="shared" si="93"/>
        <v>234</v>
      </c>
      <c r="AF69" s="16">
        <v>430.57</v>
      </c>
      <c r="AG69" s="16">
        <f t="shared" si="78"/>
        <v>100.75338000000001</v>
      </c>
      <c r="AH69" s="16">
        <f t="shared" si="79"/>
        <v>100.75338000000001</v>
      </c>
      <c r="AI69" s="16">
        <v>0</v>
      </c>
      <c r="AJ69" s="16">
        <f t="shared" si="94"/>
        <v>234</v>
      </c>
      <c r="AK69" s="16">
        <v>447.79</v>
      </c>
      <c r="AL69" s="16">
        <f t="shared" si="80"/>
        <v>104.78286</v>
      </c>
      <c r="AM69" s="16">
        <f t="shared" si="81"/>
        <v>104.78286</v>
      </c>
      <c r="AN69" s="16">
        <v>0</v>
      </c>
      <c r="AO69" s="16">
        <f t="shared" si="82"/>
        <v>468</v>
      </c>
      <c r="AP69" s="16">
        <f t="shared" si="83"/>
        <v>205.53624000000002</v>
      </c>
      <c r="AQ69" s="16">
        <f t="shared" si="84"/>
        <v>205.53624000000002</v>
      </c>
      <c r="AR69" s="16">
        <f t="shared" si="85"/>
        <v>0</v>
      </c>
    </row>
    <row r="70" spans="1:44" ht="31.2" hidden="1" x14ac:dyDescent="0.3">
      <c r="A70" s="14" t="s">
        <v>112</v>
      </c>
      <c r="B70" s="2" t="s">
        <v>152</v>
      </c>
      <c r="C70" s="16">
        <v>195</v>
      </c>
      <c r="D70" s="16">
        <v>415.21</v>
      </c>
      <c r="E70" s="16">
        <f t="shared" si="64"/>
        <v>80.965949999999992</v>
      </c>
      <c r="F70" s="16">
        <f t="shared" si="65"/>
        <v>80.965949999999992</v>
      </c>
      <c r="G70" s="16"/>
      <c r="H70" s="16">
        <v>195</v>
      </c>
      <c r="I70" s="16">
        <v>415.21</v>
      </c>
      <c r="J70" s="16">
        <f t="shared" si="66"/>
        <v>80.965949999999992</v>
      </c>
      <c r="K70" s="16">
        <f t="shared" si="67"/>
        <v>80.965949999999992</v>
      </c>
      <c r="L70" s="16"/>
      <c r="M70" s="16">
        <f t="shared" si="68"/>
        <v>390</v>
      </c>
      <c r="N70" s="16">
        <f t="shared" si="69"/>
        <v>161.93189999999998</v>
      </c>
      <c r="O70" s="16">
        <f t="shared" si="70"/>
        <v>161.93189999999998</v>
      </c>
      <c r="P70" s="16">
        <f t="shared" si="71"/>
        <v>0</v>
      </c>
      <c r="Q70" s="16">
        <f t="shared" si="72"/>
        <v>195</v>
      </c>
      <c r="R70" s="16">
        <v>415.21</v>
      </c>
      <c r="S70" s="16">
        <f t="shared" si="73"/>
        <v>80.965949999999992</v>
      </c>
      <c r="T70" s="16">
        <f t="shared" si="74"/>
        <v>80.965949999999992</v>
      </c>
      <c r="U70" s="16">
        <v>0</v>
      </c>
      <c r="V70" s="16">
        <f t="shared" si="75"/>
        <v>195</v>
      </c>
      <c r="W70" s="16">
        <v>430.57</v>
      </c>
      <c r="X70" s="16">
        <f t="shared" si="76"/>
        <v>83.961149999999989</v>
      </c>
      <c r="Y70" s="16">
        <f t="shared" si="77"/>
        <v>83.961149999999989</v>
      </c>
      <c r="Z70" s="16">
        <v>0</v>
      </c>
      <c r="AA70" s="16">
        <f t="shared" si="89"/>
        <v>390</v>
      </c>
      <c r="AB70" s="16">
        <f t="shared" si="90"/>
        <v>164.9271</v>
      </c>
      <c r="AC70" s="16">
        <f t="shared" si="91"/>
        <v>164.9271</v>
      </c>
      <c r="AD70" s="16">
        <f t="shared" si="92"/>
        <v>0</v>
      </c>
      <c r="AE70" s="16">
        <f t="shared" si="93"/>
        <v>195</v>
      </c>
      <c r="AF70" s="16">
        <v>430.57</v>
      </c>
      <c r="AG70" s="16">
        <f t="shared" si="78"/>
        <v>83.961149999999989</v>
      </c>
      <c r="AH70" s="16">
        <f t="shared" si="79"/>
        <v>83.961149999999989</v>
      </c>
      <c r="AI70" s="16">
        <v>0</v>
      </c>
      <c r="AJ70" s="16">
        <f t="shared" si="94"/>
        <v>195</v>
      </c>
      <c r="AK70" s="16">
        <v>447.79</v>
      </c>
      <c r="AL70" s="16">
        <f t="shared" si="80"/>
        <v>87.319050000000004</v>
      </c>
      <c r="AM70" s="16">
        <f t="shared" si="81"/>
        <v>87.319050000000004</v>
      </c>
      <c r="AN70" s="16">
        <v>0</v>
      </c>
      <c r="AO70" s="16">
        <f t="shared" si="82"/>
        <v>390</v>
      </c>
      <c r="AP70" s="16">
        <f t="shared" si="83"/>
        <v>171.28019999999998</v>
      </c>
      <c r="AQ70" s="16">
        <f t="shared" si="84"/>
        <v>171.28019999999998</v>
      </c>
      <c r="AR70" s="16">
        <f t="shared" si="85"/>
        <v>0</v>
      </c>
    </row>
    <row r="71" spans="1:44" ht="31.2" hidden="1" x14ac:dyDescent="0.3">
      <c r="A71" s="14" t="s">
        <v>113</v>
      </c>
      <c r="B71" s="2" t="s">
        <v>26</v>
      </c>
      <c r="C71" s="16">
        <v>234</v>
      </c>
      <c r="D71" s="16">
        <v>415.21</v>
      </c>
      <c r="E71" s="16">
        <f t="shared" si="64"/>
        <v>97.159139999999994</v>
      </c>
      <c r="F71" s="16">
        <f t="shared" si="65"/>
        <v>97.159139999999994</v>
      </c>
      <c r="G71" s="16"/>
      <c r="H71" s="16">
        <v>234</v>
      </c>
      <c r="I71" s="16">
        <v>415.21</v>
      </c>
      <c r="J71" s="16">
        <f t="shared" si="66"/>
        <v>97.159139999999994</v>
      </c>
      <c r="K71" s="16">
        <f t="shared" si="67"/>
        <v>97.159139999999994</v>
      </c>
      <c r="L71" s="16"/>
      <c r="M71" s="16">
        <f t="shared" si="68"/>
        <v>468</v>
      </c>
      <c r="N71" s="16">
        <f t="shared" si="69"/>
        <v>194.31827999999999</v>
      </c>
      <c r="O71" s="16">
        <f t="shared" si="70"/>
        <v>194.31827999999999</v>
      </c>
      <c r="P71" s="16">
        <f t="shared" si="71"/>
        <v>0</v>
      </c>
      <c r="Q71" s="16">
        <f t="shared" si="72"/>
        <v>234</v>
      </c>
      <c r="R71" s="16">
        <v>415.21</v>
      </c>
      <c r="S71" s="16">
        <f t="shared" si="73"/>
        <v>97.159139999999994</v>
      </c>
      <c r="T71" s="16">
        <f t="shared" si="74"/>
        <v>97.159139999999994</v>
      </c>
      <c r="U71" s="16">
        <v>0</v>
      </c>
      <c r="V71" s="16">
        <f t="shared" si="75"/>
        <v>234</v>
      </c>
      <c r="W71" s="16">
        <v>430.57</v>
      </c>
      <c r="X71" s="16">
        <f t="shared" si="76"/>
        <v>100.75338000000001</v>
      </c>
      <c r="Y71" s="16">
        <f t="shared" si="77"/>
        <v>100.75338000000001</v>
      </c>
      <c r="Z71" s="16">
        <v>0</v>
      </c>
      <c r="AA71" s="16">
        <f t="shared" si="89"/>
        <v>468</v>
      </c>
      <c r="AB71" s="16">
        <f t="shared" si="90"/>
        <v>197.91252</v>
      </c>
      <c r="AC71" s="16">
        <f t="shared" si="91"/>
        <v>197.91252</v>
      </c>
      <c r="AD71" s="16">
        <f t="shared" si="92"/>
        <v>0</v>
      </c>
      <c r="AE71" s="16">
        <f t="shared" si="93"/>
        <v>234</v>
      </c>
      <c r="AF71" s="16">
        <v>430.57</v>
      </c>
      <c r="AG71" s="16">
        <f t="shared" si="78"/>
        <v>100.75338000000001</v>
      </c>
      <c r="AH71" s="16">
        <f t="shared" si="79"/>
        <v>100.75338000000001</v>
      </c>
      <c r="AI71" s="16">
        <v>0</v>
      </c>
      <c r="AJ71" s="16">
        <f t="shared" si="94"/>
        <v>234</v>
      </c>
      <c r="AK71" s="16">
        <v>447.79</v>
      </c>
      <c r="AL71" s="16">
        <f t="shared" si="80"/>
        <v>104.78286</v>
      </c>
      <c r="AM71" s="16">
        <f t="shared" si="81"/>
        <v>104.78286</v>
      </c>
      <c r="AN71" s="16">
        <v>0</v>
      </c>
      <c r="AO71" s="16">
        <f t="shared" si="82"/>
        <v>468</v>
      </c>
      <c r="AP71" s="16">
        <f t="shared" si="83"/>
        <v>205.53624000000002</v>
      </c>
      <c r="AQ71" s="16">
        <f t="shared" si="84"/>
        <v>205.53624000000002</v>
      </c>
      <c r="AR71" s="16">
        <f t="shared" si="85"/>
        <v>0</v>
      </c>
    </row>
    <row r="72" spans="1:44" ht="31.2" hidden="1" x14ac:dyDescent="0.3">
      <c r="A72" s="14" t="s">
        <v>114</v>
      </c>
      <c r="B72" s="2" t="s">
        <v>27</v>
      </c>
      <c r="C72" s="16">
        <v>273</v>
      </c>
      <c r="D72" s="16">
        <v>415.21</v>
      </c>
      <c r="E72" s="16">
        <f t="shared" si="64"/>
        <v>113.35232999999998</v>
      </c>
      <c r="F72" s="16">
        <f t="shared" si="65"/>
        <v>113.35232999999998</v>
      </c>
      <c r="G72" s="16"/>
      <c r="H72" s="16">
        <v>273</v>
      </c>
      <c r="I72" s="16">
        <v>415.21</v>
      </c>
      <c r="J72" s="16">
        <f t="shared" si="66"/>
        <v>113.35232999999998</v>
      </c>
      <c r="K72" s="16">
        <f t="shared" si="67"/>
        <v>113.35232999999998</v>
      </c>
      <c r="L72" s="16"/>
      <c r="M72" s="16">
        <f t="shared" si="68"/>
        <v>546</v>
      </c>
      <c r="N72" s="16">
        <f t="shared" si="69"/>
        <v>226.70465999999996</v>
      </c>
      <c r="O72" s="16">
        <f t="shared" si="70"/>
        <v>226.70465999999996</v>
      </c>
      <c r="P72" s="16">
        <f t="shared" si="71"/>
        <v>0</v>
      </c>
      <c r="Q72" s="16">
        <f t="shared" si="72"/>
        <v>273</v>
      </c>
      <c r="R72" s="16">
        <v>415.21</v>
      </c>
      <c r="S72" s="16">
        <f t="shared" si="73"/>
        <v>113.35232999999998</v>
      </c>
      <c r="T72" s="16">
        <f t="shared" si="74"/>
        <v>113.35232999999998</v>
      </c>
      <c r="U72" s="16">
        <v>0</v>
      </c>
      <c r="V72" s="16">
        <f t="shared" si="75"/>
        <v>273</v>
      </c>
      <c r="W72" s="16">
        <v>430.57</v>
      </c>
      <c r="X72" s="16">
        <f t="shared" si="76"/>
        <v>117.54561</v>
      </c>
      <c r="Y72" s="16">
        <f t="shared" si="77"/>
        <v>117.54561</v>
      </c>
      <c r="Z72" s="16">
        <v>0</v>
      </c>
      <c r="AA72" s="16">
        <f t="shared" si="89"/>
        <v>546</v>
      </c>
      <c r="AB72" s="16">
        <f t="shared" si="90"/>
        <v>230.89793999999998</v>
      </c>
      <c r="AC72" s="16">
        <f t="shared" si="91"/>
        <v>230.89793999999998</v>
      </c>
      <c r="AD72" s="16">
        <f t="shared" si="92"/>
        <v>0</v>
      </c>
      <c r="AE72" s="16">
        <f t="shared" si="93"/>
        <v>273</v>
      </c>
      <c r="AF72" s="16">
        <v>430.57</v>
      </c>
      <c r="AG72" s="16">
        <f t="shared" si="78"/>
        <v>117.54561</v>
      </c>
      <c r="AH72" s="16">
        <f t="shared" si="79"/>
        <v>117.54561</v>
      </c>
      <c r="AI72" s="16">
        <v>0</v>
      </c>
      <c r="AJ72" s="16">
        <f t="shared" si="94"/>
        <v>273</v>
      </c>
      <c r="AK72" s="16">
        <v>447.79</v>
      </c>
      <c r="AL72" s="16">
        <f t="shared" si="80"/>
        <v>122.24667000000001</v>
      </c>
      <c r="AM72" s="16">
        <f t="shared" si="81"/>
        <v>122.24667000000001</v>
      </c>
      <c r="AN72" s="16">
        <v>0</v>
      </c>
      <c r="AO72" s="16">
        <f t="shared" si="82"/>
        <v>546</v>
      </c>
      <c r="AP72" s="16">
        <f t="shared" si="83"/>
        <v>239.79228000000001</v>
      </c>
      <c r="AQ72" s="16">
        <f t="shared" si="84"/>
        <v>239.79228000000001</v>
      </c>
      <c r="AR72" s="16">
        <f t="shared" si="85"/>
        <v>0</v>
      </c>
    </row>
    <row r="73" spans="1:44" ht="31.2" hidden="1" x14ac:dyDescent="0.3">
      <c r="A73" s="14" t="s">
        <v>115</v>
      </c>
      <c r="B73" s="2" t="s">
        <v>179</v>
      </c>
      <c r="C73" s="16">
        <v>220.5</v>
      </c>
      <c r="D73" s="16">
        <v>415.21</v>
      </c>
      <c r="E73" s="16">
        <f t="shared" si="64"/>
        <v>91.553804999999997</v>
      </c>
      <c r="F73" s="16">
        <f t="shared" si="65"/>
        <v>91.553804999999997</v>
      </c>
      <c r="G73" s="16"/>
      <c r="H73" s="16">
        <v>220.5</v>
      </c>
      <c r="I73" s="16">
        <v>415.21</v>
      </c>
      <c r="J73" s="16">
        <f t="shared" si="66"/>
        <v>91.553804999999997</v>
      </c>
      <c r="K73" s="16">
        <f t="shared" si="67"/>
        <v>91.553804999999997</v>
      </c>
      <c r="L73" s="16"/>
      <c r="M73" s="16">
        <f t="shared" si="68"/>
        <v>441</v>
      </c>
      <c r="N73" s="16">
        <f t="shared" si="69"/>
        <v>183.10760999999999</v>
      </c>
      <c r="O73" s="16">
        <f t="shared" si="70"/>
        <v>183.10760999999999</v>
      </c>
      <c r="P73" s="16">
        <f t="shared" si="71"/>
        <v>0</v>
      </c>
      <c r="Q73" s="16">
        <f t="shared" si="72"/>
        <v>220.5</v>
      </c>
      <c r="R73" s="16">
        <v>415.21</v>
      </c>
      <c r="S73" s="16">
        <f t="shared" si="73"/>
        <v>91.553804999999997</v>
      </c>
      <c r="T73" s="16">
        <f t="shared" si="74"/>
        <v>91.553804999999997</v>
      </c>
      <c r="U73" s="16">
        <v>0</v>
      </c>
      <c r="V73" s="16">
        <f t="shared" si="75"/>
        <v>220.5</v>
      </c>
      <c r="W73" s="16">
        <v>430.57</v>
      </c>
      <c r="X73" s="16">
        <f t="shared" si="76"/>
        <v>94.940685000000002</v>
      </c>
      <c r="Y73" s="16">
        <f t="shared" si="77"/>
        <v>94.940685000000002</v>
      </c>
      <c r="Z73" s="16">
        <v>0</v>
      </c>
      <c r="AA73" s="16">
        <f t="shared" si="89"/>
        <v>441</v>
      </c>
      <c r="AB73" s="16">
        <f t="shared" si="90"/>
        <v>186.49448999999998</v>
      </c>
      <c r="AC73" s="16">
        <f t="shared" si="91"/>
        <v>186.49448999999998</v>
      </c>
      <c r="AD73" s="16">
        <f t="shared" si="92"/>
        <v>0</v>
      </c>
      <c r="AE73" s="16">
        <f t="shared" si="93"/>
        <v>220.5</v>
      </c>
      <c r="AF73" s="16">
        <v>430.57</v>
      </c>
      <c r="AG73" s="16">
        <f t="shared" si="78"/>
        <v>94.940685000000002</v>
      </c>
      <c r="AH73" s="16">
        <f t="shared" si="79"/>
        <v>94.940685000000002</v>
      </c>
      <c r="AI73" s="16">
        <v>0</v>
      </c>
      <c r="AJ73" s="16">
        <f t="shared" si="94"/>
        <v>220.5</v>
      </c>
      <c r="AK73" s="16">
        <v>447.79</v>
      </c>
      <c r="AL73" s="16">
        <f t="shared" si="80"/>
        <v>98.737695000000002</v>
      </c>
      <c r="AM73" s="16">
        <f t="shared" si="81"/>
        <v>98.737695000000002</v>
      </c>
      <c r="AN73" s="16">
        <v>0</v>
      </c>
      <c r="AO73" s="16">
        <f t="shared" si="82"/>
        <v>441</v>
      </c>
      <c r="AP73" s="16">
        <f t="shared" si="83"/>
        <v>193.67838</v>
      </c>
      <c r="AQ73" s="16">
        <f t="shared" si="84"/>
        <v>193.67838</v>
      </c>
      <c r="AR73" s="16">
        <f t="shared" si="85"/>
        <v>0</v>
      </c>
    </row>
    <row r="74" spans="1:44" ht="31.2" hidden="1" x14ac:dyDescent="0.3">
      <c r="A74" s="14" t="s">
        <v>116</v>
      </c>
      <c r="B74" s="2" t="s">
        <v>153</v>
      </c>
      <c r="C74" s="16">
        <v>117</v>
      </c>
      <c r="D74" s="16">
        <v>415.21</v>
      </c>
      <c r="E74" s="16">
        <f t="shared" si="64"/>
        <v>48.579569999999997</v>
      </c>
      <c r="F74" s="16">
        <f t="shared" si="65"/>
        <v>48.579569999999997</v>
      </c>
      <c r="G74" s="16"/>
      <c r="H74" s="16">
        <v>117</v>
      </c>
      <c r="I74" s="16">
        <v>415.21</v>
      </c>
      <c r="J74" s="16">
        <f t="shared" si="66"/>
        <v>48.579569999999997</v>
      </c>
      <c r="K74" s="16">
        <f t="shared" si="67"/>
        <v>48.579569999999997</v>
      </c>
      <c r="L74" s="16"/>
      <c r="M74" s="16">
        <f t="shared" si="68"/>
        <v>234</v>
      </c>
      <c r="N74" s="16">
        <f t="shared" si="69"/>
        <v>97.159139999999994</v>
      </c>
      <c r="O74" s="16">
        <f t="shared" si="70"/>
        <v>97.159139999999994</v>
      </c>
      <c r="P74" s="16">
        <f t="shared" si="71"/>
        <v>0</v>
      </c>
      <c r="Q74" s="16">
        <f t="shared" si="72"/>
        <v>117</v>
      </c>
      <c r="R74" s="16">
        <v>415.21</v>
      </c>
      <c r="S74" s="16">
        <f t="shared" si="73"/>
        <v>48.579569999999997</v>
      </c>
      <c r="T74" s="16">
        <f t="shared" si="74"/>
        <v>48.579569999999997</v>
      </c>
      <c r="U74" s="16">
        <v>0</v>
      </c>
      <c r="V74" s="16">
        <f t="shared" si="75"/>
        <v>117</v>
      </c>
      <c r="W74" s="16">
        <v>430.57</v>
      </c>
      <c r="X74" s="16">
        <f t="shared" si="76"/>
        <v>50.376690000000004</v>
      </c>
      <c r="Y74" s="16">
        <f t="shared" si="77"/>
        <v>50.376690000000004</v>
      </c>
      <c r="Z74" s="16">
        <v>0</v>
      </c>
      <c r="AA74" s="16">
        <f t="shared" si="89"/>
        <v>234</v>
      </c>
      <c r="AB74" s="16">
        <f t="shared" si="90"/>
        <v>98.95626</v>
      </c>
      <c r="AC74" s="16">
        <f t="shared" si="91"/>
        <v>98.95626</v>
      </c>
      <c r="AD74" s="16">
        <f t="shared" si="92"/>
        <v>0</v>
      </c>
      <c r="AE74" s="16">
        <f t="shared" si="93"/>
        <v>117</v>
      </c>
      <c r="AF74" s="16">
        <v>430.57</v>
      </c>
      <c r="AG74" s="16">
        <f t="shared" si="78"/>
        <v>50.376690000000004</v>
      </c>
      <c r="AH74" s="16">
        <f t="shared" si="79"/>
        <v>50.376690000000004</v>
      </c>
      <c r="AI74" s="16">
        <v>0</v>
      </c>
      <c r="AJ74" s="16">
        <f t="shared" si="94"/>
        <v>117</v>
      </c>
      <c r="AK74" s="16">
        <v>447.79</v>
      </c>
      <c r="AL74" s="16">
        <f t="shared" si="80"/>
        <v>52.39143</v>
      </c>
      <c r="AM74" s="16">
        <f t="shared" si="81"/>
        <v>52.39143</v>
      </c>
      <c r="AN74" s="16">
        <v>0</v>
      </c>
      <c r="AO74" s="16">
        <f t="shared" si="82"/>
        <v>234</v>
      </c>
      <c r="AP74" s="16">
        <f t="shared" si="83"/>
        <v>102.76812000000001</v>
      </c>
      <c r="AQ74" s="16">
        <f t="shared" si="84"/>
        <v>102.76812000000001</v>
      </c>
      <c r="AR74" s="16">
        <f t="shared" si="85"/>
        <v>0</v>
      </c>
    </row>
    <row r="75" spans="1:44" ht="31.2" hidden="1" x14ac:dyDescent="0.3">
      <c r="A75" s="14" t="s">
        <v>117</v>
      </c>
      <c r="B75" s="2" t="s">
        <v>154</v>
      </c>
      <c r="C75" s="16">
        <v>39</v>
      </c>
      <c r="D75" s="16">
        <v>415.21</v>
      </c>
      <c r="E75" s="16">
        <f t="shared" si="64"/>
        <v>16.193189999999998</v>
      </c>
      <c r="F75" s="16">
        <f t="shared" si="65"/>
        <v>16.193189999999998</v>
      </c>
      <c r="G75" s="16"/>
      <c r="H75" s="16">
        <v>39</v>
      </c>
      <c r="I75" s="16">
        <v>415.21</v>
      </c>
      <c r="J75" s="16">
        <f t="shared" si="66"/>
        <v>16.193189999999998</v>
      </c>
      <c r="K75" s="16">
        <f t="shared" si="67"/>
        <v>16.193189999999998</v>
      </c>
      <c r="L75" s="16"/>
      <c r="M75" s="16">
        <f t="shared" si="68"/>
        <v>78</v>
      </c>
      <c r="N75" s="16">
        <f t="shared" si="69"/>
        <v>32.386379999999996</v>
      </c>
      <c r="O75" s="16">
        <f t="shared" si="70"/>
        <v>32.386379999999996</v>
      </c>
      <c r="P75" s="16">
        <f t="shared" si="71"/>
        <v>0</v>
      </c>
      <c r="Q75" s="16">
        <f t="shared" si="72"/>
        <v>39</v>
      </c>
      <c r="R75" s="16">
        <v>415.21</v>
      </c>
      <c r="S75" s="16">
        <f t="shared" si="73"/>
        <v>16.193189999999998</v>
      </c>
      <c r="T75" s="16">
        <f t="shared" si="74"/>
        <v>16.193189999999998</v>
      </c>
      <c r="U75" s="16">
        <v>0</v>
      </c>
      <c r="V75" s="16">
        <f t="shared" si="75"/>
        <v>39</v>
      </c>
      <c r="W75" s="16">
        <v>430.57</v>
      </c>
      <c r="X75" s="16">
        <f t="shared" si="76"/>
        <v>16.79223</v>
      </c>
      <c r="Y75" s="16">
        <f t="shared" si="77"/>
        <v>16.79223</v>
      </c>
      <c r="Z75" s="16">
        <v>0</v>
      </c>
      <c r="AA75" s="16">
        <f t="shared" si="89"/>
        <v>78</v>
      </c>
      <c r="AB75" s="16">
        <f t="shared" si="90"/>
        <v>32.985419999999998</v>
      </c>
      <c r="AC75" s="16">
        <f t="shared" si="91"/>
        <v>32.985419999999998</v>
      </c>
      <c r="AD75" s="16">
        <f t="shared" si="92"/>
        <v>0</v>
      </c>
      <c r="AE75" s="16">
        <f t="shared" si="93"/>
        <v>39</v>
      </c>
      <c r="AF75" s="16">
        <v>430.57</v>
      </c>
      <c r="AG75" s="16">
        <f t="shared" si="78"/>
        <v>16.79223</v>
      </c>
      <c r="AH75" s="16">
        <f t="shared" si="79"/>
        <v>16.79223</v>
      </c>
      <c r="AI75" s="16">
        <v>0</v>
      </c>
      <c r="AJ75" s="16">
        <f t="shared" si="94"/>
        <v>39</v>
      </c>
      <c r="AK75" s="16">
        <v>447.79</v>
      </c>
      <c r="AL75" s="16">
        <f t="shared" si="80"/>
        <v>17.463810000000002</v>
      </c>
      <c r="AM75" s="16">
        <f t="shared" si="81"/>
        <v>17.463810000000002</v>
      </c>
      <c r="AN75" s="16">
        <v>0</v>
      </c>
      <c r="AO75" s="16">
        <f t="shared" si="82"/>
        <v>78</v>
      </c>
      <c r="AP75" s="16">
        <f t="shared" si="83"/>
        <v>34.256039999999999</v>
      </c>
      <c r="AQ75" s="16">
        <f t="shared" si="84"/>
        <v>34.256039999999999</v>
      </c>
      <c r="AR75" s="16">
        <f t="shared" si="85"/>
        <v>0</v>
      </c>
    </row>
    <row r="76" spans="1:44" ht="31.2" hidden="1" x14ac:dyDescent="0.3">
      <c r="A76" s="14" t="s">
        <v>118</v>
      </c>
      <c r="B76" s="2" t="s">
        <v>28</v>
      </c>
      <c r="C76" s="16">
        <v>351</v>
      </c>
      <c r="D76" s="16">
        <v>415.21</v>
      </c>
      <c r="E76" s="16">
        <f t="shared" si="64"/>
        <v>145.73871</v>
      </c>
      <c r="F76" s="16">
        <f t="shared" si="65"/>
        <v>145.73871</v>
      </c>
      <c r="G76" s="16"/>
      <c r="H76" s="16">
        <v>351</v>
      </c>
      <c r="I76" s="16">
        <v>415.21</v>
      </c>
      <c r="J76" s="16">
        <f t="shared" si="66"/>
        <v>145.73871</v>
      </c>
      <c r="K76" s="16">
        <f t="shared" si="67"/>
        <v>145.73871</v>
      </c>
      <c r="L76" s="16"/>
      <c r="M76" s="16">
        <f t="shared" si="68"/>
        <v>702</v>
      </c>
      <c r="N76" s="16">
        <f t="shared" si="69"/>
        <v>291.47742</v>
      </c>
      <c r="O76" s="16">
        <f t="shared" si="70"/>
        <v>291.47742</v>
      </c>
      <c r="P76" s="16">
        <f t="shared" si="71"/>
        <v>0</v>
      </c>
      <c r="Q76" s="16">
        <f t="shared" si="72"/>
        <v>351</v>
      </c>
      <c r="R76" s="16">
        <v>415.21</v>
      </c>
      <c r="S76" s="16">
        <f t="shared" si="73"/>
        <v>145.73871</v>
      </c>
      <c r="T76" s="16">
        <f t="shared" si="74"/>
        <v>145.73871</v>
      </c>
      <c r="U76" s="16">
        <v>0</v>
      </c>
      <c r="V76" s="16">
        <f t="shared" si="75"/>
        <v>351</v>
      </c>
      <c r="W76" s="16">
        <v>430.57</v>
      </c>
      <c r="X76" s="16">
        <f t="shared" si="76"/>
        <v>151.13007000000002</v>
      </c>
      <c r="Y76" s="16">
        <f t="shared" si="77"/>
        <v>151.13007000000002</v>
      </c>
      <c r="Z76" s="16">
        <v>0</v>
      </c>
      <c r="AA76" s="16">
        <f t="shared" si="89"/>
        <v>702</v>
      </c>
      <c r="AB76" s="16">
        <f t="shared" si="90"/>
        <v>296.86878000000002</v>
      </c>
      <c r="AC76" s="16">
        <f t="shared" si="91"/>
        <v>296.86878000000002</v>
      </c>
      <c r="AD76" s="16">
        <f t="shared" si="92"/>
        <v>0</v>
      </c>
      <c r="AE76" s="16">
        <f t="shared" si="93"/>
        <v>351</v>
      </c>
      <c r="AF76" s="16">
        <v>430.57</v>
      </c>
      <c r="AG76" s="16">
        <f t="shared" si="78"/>
        <v>151.13007000000002</v>
      </c>
      <c r="AH76" s="16">
        <f t="shared" si="79"/>
        <v>151.13007000000002</v>
      </c>
      <c r="AI76" s="16">
        <v>0</v>
      </c>
      <c r="AJ76" s="16">
        <f t="shared" si="94"/>
        <v>351</v>
      </c>
      <c r="AK76" s="16">
        <v>447.79</v>
      </c>
      <c r="AL76" s="16">
        <f t="shared" si="80"/>
        <v>157.17429000000001</v>
      </c>
      <c r="AM76" s="16">
        <f t="shared" si="81"/>
        <v>157.17429000000001</v>
      </c>
      <c r="AN76" s="16">
        <v>0</v>
      </c>
      <c r="AO76" s="16">
        <f t="shared" si="82"/>
        <v>702</v>
      </c>
      <c r="AP76" s="16">
        <f t="shared" si="83"/>
        <v>308.30436000000003</v>
      </c>
      <c r="AQ76" s="16">
        <f t="shared" si="84"/>
        <v>308.30436000000003</v>
      </c>
      <c r="AR76" s="16">
        <f t="shared" si="85"/>
        <v>0</v>
      </c>
    </row>
    <row r="77" spans="1:44" ht="31.2" hidden="1" x14ac:dyDescent="0.3">
      <c r="A77" s="14" t="s">
        <v>119</v>
      </c>
      <c r="B77" s="2" t="s">
        <v>29</v>
      </c>
      <c r="C77" s="17">
        <v>230</v>
      </c>
      <c r="D77" s="16">
        <v>415.21</v>
      </c>
      <c r="E77" s="16">
        <f t="shared" si="64"/>
        <v>95.498299999999986</v>
      </c>
      <c r="F77" s="16">
        <f t="shared" si="65"/>
        <v>95.498299999999986</v>
      </c>
      <c r="G77" s="16"/>
      <c r="H77" s="17">
        <v>238</v>
      </c>
      <c r="I77" s="16">
        <v>415.21</v>
      </c>
      <c r="J77" s="16">
        <f t="shared" si="66"/>
        <v>98.819980000000001</v>
      </c>
      <c r="K77" s="16">
        <f t="shared" si="67"/>
        <v>98.819980000000001</v>
      </c>
      <c r="L77" s="16"/>
      <c r="M77" s="16">
        <f t="shared" si="68"/>
        <v>468</v>
      </c>
      <c r="N77" s="16">
        <f t="shared" si="69"/>
        <v>194.31827999999999</v>
      </c>
      <c r="O77" s="16">
        <f t="shared" si="70"/>
        <v>194.31827999999999</v>
      </c>
      <c r="P77" s="16">
        <f t="shared" si="71"/>
        <v>0</v>
      </c>
      <c r="Q77" s="16">
        <f t="shared" si="72"/>
        <v>230</v>
      </c>
      <c r="R77" s="16">
        <v>415.21</v>
      </c>
      <c r="S77" s="16">
        <f t="shared" si="73"/>
        <v>95.498299999999986</v>
      </c>
      <c r="T77" s="16">
        <f t="shared" si="74"/>
        <v>95.498299999999986</v>
      </c>
      <c r="U77" s="16">
        <v>0</v>
      </c>
      <c r="V77" s="16">
        <f t="shared" si="75"/>
        <v>238</v>
      </c>
      <c r="W77" s="16">
        <v>430.57</v>
      </c>
      <c r="X77" s="16">
        <f t="shared" si="76"/>
        <v>102.47566</v>
      </c>
      <c r="Y77" s="16">
        <f t="shared" si="77"/>
        <v>102.47566</v>
      </c>
      <c r="Z77" s="16">
        <v>0</v>
      </c>
      <c r="AA77" s="16">
        <f t="shared" si="89"/>
        <v>468</v>
      </c>
      <c r="AB77" s="16">
        <f t="shared" si="90"/>
        <v>197.97395999999998</v>
      </c>
      <c r="AC77" s="16">
        <f t="shared" si="91"/>
        <v>197.97395999999998</v>
      </c>
      <c r="AD77" s="16">
        <f t="shared" si="92"/>
        <v>0</v>
      </c>
      <c r="AE77" s="16">
        <f t="shared" si="93"/>
        <v>230</v>
      </c>
      <c r="AF77" s="16">
        <v>430.57</v>
      </c>
      <c r="AG77" s="16">
        <f t="shared" si="78"/>
        <v>99.031099999999995</v>
      </c>
      <c r="AH77" s="16">
        <f t="shared" si="79"/>
        <v>99.031099999999995</v>
      </c>
      <c r="AI77" s="16">
        <v>0</v>
      </c>
      <c r="AJ77" s="16">
        <f t="shared" si="94"/>
        <v>238</v>
      </c>
      <c r="AK77" s="16">
        <v>447.79</v>
      </c>
      <c r="AL77" s="16">
        <f t="shared" si="80"/>
        <v>106.57402</v>
      </c>
      <c r="AM77" s="16">
        <f t="shared" si="81"/>
        <v>106.57402</v>
      </c>
      <c r="AN77" s="16">
        <v>0</v>
      </c>
      <c r="AO77" s="16">
        <f t="shared" si="82"/>
        <v>468</v>
      </c>
      <c r="AP77" s="16">
        <f t="shared" si="83"/>
        <v>205.60512</v>
      </c>
      <c r="AQ77" s="16">
        <f t="shared" si="84"/>
        <v>205.60512</v>
      </c>
      <c r="AR77" s="16">
        <f t="shared" si="85"/>
        <v>0</v>
      </c>
    </row>
    <row r="78" spans="1:44" ht="31.2" hidden="1" x14ac:dyDescent="0.3">
      <c r="A78" s="14" t="s">
        <v>120</v>
      </c>
      <c r="B78" s="2" t="s">
        <v>155</v>
      </c>
      <c r="C78" s="16">
        <v>39</v>
      </c>
      <c r="D78" s="16">
        <v>415.21</v>
      </c>
      <c r="E78" s="16">
        <f t="shared" si="64"/>
        <v>16.193189999999998</v>
      </c>
      <c r="F78" s="16">
        <f t="shared" si="65"/>
        <v>16.193189999999998</v>
      </c>
      <c r="G78" s="16"/>
      <c r="H78" s="16">
        <v>39</v>
      </c>
      <c r="I78" s="16">
        <v>415.21</v>
      </c>
      <c r="J78" s="16">
        <f t="shared" si="66"/>
        <v>16.193189999999998</v>
      </c>
      <c r="K78" s="16">
        <f t="shared" si="67"/>
        <v>16.193189999999998</v>
      </c>
      <c r="L78" s="16"/>
      <c r="M78" s="16">
        <f t="shared" si="68"/>
        <v>78</v>
      </c>
      <c r="N78" s="16">
        <f t="shared" si="69"/>
        <v>32.386379999999996</v>
      </c>
      <c r="O78" s="16">
        <f t="shared" si="70"/>
        <v>32.386379999999996</v>
      </c>
      <c r="P78" s="16">
        <f t="shared" si="71"/>
        <v>0</v>
      </c>
      <c r="Q78" s="16">
        <f t="shared" si="72"/>
        <v>39</v>
      </c>
      <c r="R78" s="16">
        <v>415.21</v>
      </c>
      <c r="S78" s="16">
        <f t="shared" si="73"/>
        <v>16.193189999999998</v>
      </c>
      <c r="T78" s="16">
        <f t="shared" si="74"/>
        <v>16.193189999999998</v>
      </c>
      <c r="U78" s="16">
        <v>0</v>
      </c>
      <c r="V78" s="16">
        <f t="shared" si="75"/>
        <v>39</v>
      </c>
      <c r="W78" s="16">
        <v>430.57</v>
      </c>
      <c r="X78" s="16">
        <f t="shared" si="76"/>
        <v>16.79223</v>
      </c>
      <c r="Y78" s="16">
        <f t="shared" si="77"/>
        <v>16.79223</v>
      </c>
      <c r="Z78" s="16">
        <v>0</v>
      </c>
      <c r="AA78" s="16">
        <f t="shared" si="89"/>
        <v>78</v>
      </c>
      <c r="AB78" s="16">
        <f t="shared" si="90"/>
        <v>32.985419999999998</v>
      </c>
      <c r="AC78" s="16">
        <f t="shared" si="91"/>
        <v>32.985419999999998</v>
      </c>
      <c r="AD78" s="16">
        <f t="shared" si="92"/>
        <v>0</v>
      </c>
      <c r="AE78" s="16">
        <f t="shared" si="93"/>
        <v>39</v>
      </c>
      <c r="AF78" s="16">
        <v>430.57</v>
      </c>
      <c r="AG78" s="16">
        <f t="shared" si="78"/>
        <v>16.79223</v>
      </c>
      <c r="AH78" s="16">
        <f t="shared" si="79"/>
        <v>16.79223</v>
      </c>
      <c r="AI78" s="16">
        <v>0</v>
      </c>
      <c r="AJ78" s="16">
        <f t="shared" si="94"/>
        <v>39</v>
      </c>
      <c r="AK78" s="16">
        <v>447.79</v>
      </c>
      <c r="AL78" s="16">
        <f t="shared" si="80"/>
        <v>17.463810000000002</v>
      </c>
      <c r="AM78" s="16">
        <f t="shared" si="81"/>
        <v>17.463810000000002</v>
      </c>
      <c r="AN78" s="16">
        <v>0</v>
      </c>
      <c r="AO78" s="16">
        <f t="shared" si="82"/>
        <v>78</v>
      </c>
      <c r="AP78" s="16">
        <f t="shared" si="83"/>
        <v>34.256039999999999</v>
      </c>
      <c r="AQ78" s="16">
        <f t="shared" si="84"/>
        <v>34.256039999999999</v>
      </c>
      <c r="AR78" s="16">
        <f t="shared" si="85"/>
        <v>0</v>
      </c>
    </row>
    <row r="79" spans="1:44" ht="31.2" hidden="1" x14ac:dyDescent="0.3">
      <c r="A79" s="14" t="s">
        <v>121</v>
      </c>
      <c r="B79" s="2" t="s">
        <v>30</v>
      </c>
      <c r="C79" s="16">
        <v>234</v>
      </c>
      <c r="D79" s="16">
        <v>415.21</v>
      </c>
      <c r="E79" s="16">
        <f t="shared" si="64"/>
        <v>97.159139999999994</v>
      </c>
      <c r="F79" s="16">
        <f t="shared" si="65"/>
        <v>97.159139999999994</v>
      </c>
      <c r="G79" s="16"/>
      <c r="H79" s="16">
        <v>234</v>
      </c>
      <c r="I79" s="16">
        <v>415.21</v>
      </c>
      <c r="J79" s="16">
        <f t="shared" si="66"/>
        <v>97.159139999999994</v>
      </c>
      <c r="K79" s="16">
        <f t="shared" si="67"/>
        <v>97.159139999999994</v>
      </c>
      <c r="L79" s="16"/>
      <c r="M79" s="16">
        <f t="shared" si="68"/>
        <v>468</v>
      </c>
      <c r="N79" s="16">
        <f t="shared" si="69"/>
        <v>194.31827999999999</v>
      </c>
      <c r="O79" s="16">
        <f t="shared" si="70"/>
        <v>194.31827999999999</v>
      </c>
      <c r="P79" s="16">
        <f t="shared" si="71"/>
        <v>0</v>
      </c>
      <c r="Q79" s="16">
        <f t="shared" si="72"/>
        <v>234</v>
      </c>
      <c r="R79" s="16">
        <v>415.21</v>
      </c>
      <c r="S79" s="16">
        <f t="shared" si="73"/>
        <v>97.159139999999994</v>
      </c>
      <c r="T79" s="16">
        <f t="shared" si="74"/>
        <v>97.159139999999994</v>
      </c>
      <c r="U79" s="16">
        <v>0</v>
      </c>
      <c r="V79" s="16">
        <f t="shared" si="75"/>
        <v>234</v>
      </c>
      <c r="W79" s="16">
        <v>430.57</v>
      </c>
      <c r="X79" s="16">
        <f t="shared" si="76"/>
        <v>100.75338000000001</v>
      </c>
      <c r="Y79" s="16">
        <f t="shared" si="77"/>
        <v>100.75338000000001</v>
      </c>
      <c r="Z79" s="16">
        <v>0</v>
      </c>
      <c r="AA79" s="16">
        <f t="shared" si="89"/>
        <v>468</v>
      </c>
      <c r="AB79" s="16">
        <f t="shared" si="90"/>
        <v>197.91252</v>
      </c>
      <c r="AC79" s="16">
        <f t="shared" si="91"/>
        <v>197.91252</v>
      </c>
      <c r="AD79" s="16">
        <f t="shared" si="92"/>
        <v>0</v>
      </c>
      <c r="AE79" s="16">
        <f t="shared" si="93"/>
        <v>234</v>
      </c>
      <c r="AF79" s="16">
        <v>430.57</v>
      </c>
      <c r="AG79" s="16">
        <f t="shared" si="78"/>
        <v>100.75338000000001</v>
      </c>
      <c r="AH79" s="16">
        <f t="shared" si="79"/>
        <v>100.75338000000001</v>
      </c>
      <c r="AI79" s="16">
        <v>0</v>
      </c>
      <c r="AJ79" s="16">
        <f t="shared" si="94"/>
        <v>234</v>
      </c>
      <c r="AK79" s="16">
        <v>447.79</v>
      </c>
      <c r="AL79" s="16">
        <f t="shared" si="80"/>
        <v>104.78286</v>
      </c>
      <c r="AM79" s="16">
        <f t="shared" si="81"/>
        <v>104.78286</v>
      </c>
      <c r="AN79" s="16">
        <v>0</v>
      </c>
      <c r="AO79" s="16">
        <f t="shared" si="82"/>
        <v>468</v>
      </c>
      <c r="AP79" s="16">
        <f t="shared" si="83"/>
        <v>205.53624000000002</v>
      </c>
      <c r="AQ79" s="16">
        <f t="shared" si="84"/>
        <v>205.53624000000002</v>
      </c>
      <c r="AR79" s="16">
        <f t="shared" si="85"/>
        <v>0</v>
      </c>
    </row>
    <row r="80" spans="1:44" s="13" customFormat="1" ht="46.8" hidden="1" x14ac:dyDescent="0.3">
      <c r="A80" s="11" t="s">
        <v>122</v>
      </c>
      <c r="B80" s="4" t="s">
        <v>35</v>
      </c>
      <c r="C80" s="12">
        <f>SUM(C81:C90)</f>
        <v>438.54999999999995</v>
      </c>
      <c r="D80" s="12"/>
      <c r="E80" s="12">
        <f t="shared" ref="E80:AR80" si="95">SUM(E81:E90)</f>
        <v>182.09034549999996</v>
      </c>
      <c r="F80" s="12">
        <f t="shared" si="95"/>
        <v>172.37443149999996</v>
      </c>
      <c r="G80" s="12">
        <f t="shared" si="95"/>
        <v>9.7159139999999979</v>
      </c>
      <c r="H80" s="12">
        <f t="shared" si="95"/>
        <v>448.57</v>
      </c>
      <c r="I80" s="12"/>
      <c r="J80" s="12">
        <f t="shared" si="95"/>
        <v>186.25074969999997</v>
      </c>
      <c r="K80" s="12">
        <f t="shared" si="95"/>
        <v>176.53483569999997</v>
      </c>
      <c r="L80" s="12">
        <f t="shared" si="95"/>
        <v>9.7159139999999979</v>
      </c>
      <c r="M80" s="12">
        <f t="shared" si="95"/>
        <v>887.11999999999989</v>
      </c>
      <c r="N80" s="12">
        <f t="shared" si="95"/>
        <v>368.34109519999993</v>
      </c>
      <c r="O80" s="12">
        <f t="shared" si="95"/>
        <v>348.90926719999993</v>
      </c>
      <c r="P80" s="12">
        <f t="shared" si="95"/>
        <v>19.431827999999996</v>
      </c>
      <c r="Q80" s="12">
        <f t="shared" si="95"/>
        <v>445.34999999999997</v>
      </c>
      <c r="R80" s="12"/>
      <c r="S80" s="12">
        <f t="shared" si="95"/>
        <v>184.91377349999996</v>
      </c>
      <c r="T80" s="12">
        <f t="shared" si="95"/>
        <v>175.19785949999996</v>
      </c>
      <c r="U80" s="12">
        <f t="shared" si="95"/>
        <v>9.7159139999999979</v>
      </c>
      <c r="V80" s="12">
        <f t="shared" si="95"/>
        <v>441.77</v>
      </c>
      <c r="W80" s="12"/>
      <c r="X80" s="12">
        <f t="shared" si="95"/>
        <v>190.21290889999995</v>
      </c>
      <c r="Y80" s="12">
        <f t="shared" si="95"/>
        <v>180.13757089999996</v>
      </c>
      <c r="Z80" s="12">
        <f t="shared" si="95"/>
        <v>10.075338</v>
      </c>
      <c r="AA80" s="12">
        <f t="shared" si="95"/>
        <v>887.11999999999989</v>
      </c>
      <c r="AB80" s="12">
        <f t="shared" si="95"/>
        <v>375.12668239999999</v>
      </c>
      <c r="AC80" s="12">
        <f t="shared" si="95"/>
        <v>355.33543039999995</v>
      </c>
      <c r="AD80" s="12">
        <f t="shared" si="95"/>
        <v>19.791252</v>
      </c>
      <c r="AE80" s="12">
        <f t="shared" si="95"/>
        <v>445.34999999999997</v>
      </c>
      <c r="AF80" s="12"/>
      <c r="AG80" s="12">
        <f t="shared" si="95"/>
        <v>191.75434950000002</v>
      </c>
      <c r="AH80" s="12">
        <f t="shared" si="95"/>
        <v>181.67901149999997</v>
      </c>
      <c r="AI80" s="12">
        <f t="shared" si="95"/>
        <v>10.075338</v>
      </c>
      <c r="AJ80" s="12">
        <f t="shared" si="95"/>
        <v>441.77</v>
      </c>
      <c r="AK80" s="12"/>
      <c r="AL80" s="12">
        <f t="shared" si="95"/>
        <v>197.82018830000001</v>
      </c>
      <c r="AM80" s="12">
        <f t="shared" si="95"/>
        <v>187.34190230000002</v>
      </c>
      <c r="AN80" s="12">
        <f t="shared" si="95"/>
        <v>10.478286000000001</v>
      </c>
      <c r="AO80" s="12">
        <f t="shared" si="95"/>
        <v>887.11999999999989</v>
      </c>
      <c r="AP80" s="12">
        <f t="shared" si="95"/>
        <v>389.57453779999997</v>
      </c>
      <c r="AQ80" s="12">
        <f t="shared" si="95"/>
        <v>369.02091379999996</v>
      </c>
      <c r="AR80" s="12">
        <f t="shared" si="95"/>
        <v>20.553623999999999</v>
      </c>
    </row>
    <row r="81" spans="1:44" ht="31.2" hidden="1" x14ac:dyDescent="0.3">
      <c r="A81" s="14" t="s">
        <v>123</v>
      </c>
      <c r="B81" s="2" t="s">
        <v>37</v>
      </c>
      <c r="C81" s="16">
        <v>78</v>
      </c>
      <c r="D81" s="16">
        <v>415.21</v>
      </c>
      <c r="E81" s="16">
        <f t="shared" si="64"/>
        <v>32.386379999999996</v>
      </c>
      <c r="F81" s="16">
        <f t="shared" si="65"/>
        <v>22.670465999999998</v>
      </c>
      <c r="G81" s="16">
        <f>E81*30%</f>
        <v>9.7159139999999979</v>
      </c>
      <c r="H81" s="16">
        <v>78</v>
      </c>
      <c r="I81" s="16">
        <v>415.21</v>
      </c>
      <c r="J81" s="16">
        <f t="shared" si="66"/>
        <v>32.386379999999996</v>
      </c>
      <c r="K81" s="16">
        <f t="shared" si="67"/>
        <v>22.670465999999998</v>
      </c>
      <c r="L81" s="16">
        <f>J81*30%</f>
        <v>9.7159139999999979</v>
      </c>
      <c r="M81" s="16">
        <f t="shared" si="68"/>
        <v>156</v>
      </c>
      <c r="N81" s="16">
        <f t="shared" si="69"/>
        <v>64.772759999999991</v>
      </c>
      <c r="O81" s="16">
        <f t="shared" si="70"/>
        <v>45.340931999999995</v>
      </c>
      <c r="P81" s="16">
        <f t="shared" si="71"/>
        <v>19.431827999999996</v>
      </c>
      <c r="Q81" s="16">
        <f t="shared" si="72"/>
        <v>78</v>
      </c>
      <c r="R81" s="16">
        <v>415.21</v>
      </c>
      <c r="S81" s="16">
        <f t="shared" si="73"/>
        <v>32.386379999999996</v>
      </c>
      <c r="T81" s="16">
        <f t="shared" si="74"/>
        <v>22.670465999999998</v>
      </c>
      <c r="U81" s="16">
        <f>S81*30%</f>
        <v>9.7159139999999979</v>
      </c>
      <c r="V81" s="16">
        <f t="shared" si="75"/>
        <v>78</v>
      </c>
      <c r="W81" s="16">
        <v>430.57</v>
      </c>
      <c r="X81" s="16">
        <f t="shared" si="76"/>
        <v>33.58446</v>
      </c>
      <c r="Y81" s="16">
        <f t="shared" si="77"/>
        <v>23.509121999999998</v>
      </c>
      <c r="Z81" s="16">
        <f>X81*30%</f>
        <v>10.075338</v>
      </c>
      <c r="AA81" s="16">
        <f t="shared" ref="AA81:AA95" si="96">Q81+V81</f>
        <v>156</v>
      </c>
      <c r="AB81" s="16">
        <f t="shared" ref="AB81:AB95" si="97">S81+X81</f>
        <v>65.970839999999995</v>
      </c>
      <c r="AC81" s="16">
        <f t="shared" ref="AC81:AC95" si="98">T81+Y81</f>
        <v>46.179587999999995</v>
      </c>
      <c r="AD81" s="16">
        <f t="shared" ref="AD81:AD95" si="99">U81+Z81</f>
        <v>19.791252</v>
      </c>
      <c r="AE81" s="16">
        <f t="shared" ref="AE81:AE95" si="100">C81</f>
        <v>78</v>
      </c>
      <c r="AF81" s="16">
        <v>430.57</v>
      </c>
      <c r="AG81" s="16">
        <f t="shared" si="78"/>
        <v>33.58446</v>
      </c>
      <c r="AH81" s="16">
        <f t="shared" si="79"/>
        <v>23.509121999999998</v>
      </c>
      <c r="AI81" s="16">
        <f>AG81*30%</f>
        <v>10.075338</v>
      </c>
      <c r="AJ81" s="16">
        <f t="shared" ref="AJ81:AJ95" si="101">H81</f>
        <v>78</v>
      </c>
      <c r="AK81" s="16">
        <v>447.79</v>
      </c>
      <c r="AL81" s="16">
        <f t="shared" si="80"/>
        <v>34.927620000000005</v>
      </c>
      <c r="AM81" s="16">
        <f t="shared" si="81"/>
        <v>24.449334000000004</v>
      </c>
      <c r="AN81" s="16">
        <f>AL81*30%</f>
        <v>10.478286000000001</v>
      </c>
      <c r="AO81" s="16">
        <f t="shared" si="82"/>
        <v>156</v>
      </c>
      <c r="AP81" s="16">
        <f t="shared" si="83"/>
        <v>68.512079999999997</v>
      </c>
      <c r="AQ81" s="16">
        <f t="shared" si="84"/>
        <v>47.958455999999998</v>
      </c>
      <c r="AR81" s="16">
        <f t="shared" si="85"/>
        <v>20.553623999999999</v>
      </c>
    </row>
    <row r="82" spans="1:44" ht="31.2" hidden="1" x14ac:dyDescent="0.3">
      <c r="A82" s="14" t="s">
        <v>124</v>
      </c>
      <c r="B82" s="1" t="s">
        <v>38</v>
      </c>
      <c r="C82" s="16">
        <v>187.7</v>
      </c>
      <c r="D82" s="16">
        <v>415.21</v>
      </c>
      <c r="E82" s="16">
        <f t="shared" si="64"/>
        <v>77.934916999999984</v>
      </c>
      <c r="F82" s="16">
        <f t="shared" si="65"/>
        <v>77.934916999999984</v>
      </c>
      <c r="G82" s="16"/>
      <c r="H82" s="16">
        <v>187.71</v>
      </c>
      <c r="I82" s="16">
        <v>415.21</v>
      </c>
      <c r="J82" s="16">
        <f t="shared" si="66"/>
        <v>77.939069099999998</v>
      </c>
      <c r="K82" s="16">
        <f t="shared" si="67"/>
        <v>77.939069099999998</v>
      </c>
      <c r="L82" s="16"/>
      <c r="M82" s="16">
        <f t="shared" si="68"/>
        <v>375.40999999999997</v>
      </c>
      <c r="N82" s="16">
        <f t="shared" si="69"/>
        <v>155.87398609999997</v>
      </c>
      <c r="O82" s="16">
        <f t="shared" si="70"/>
        <v>155.87398609999997</v>
      </c>
      <c r="P82" s="16">
        <f t="shared" si="71"/>
        <v>0</v>
      </c>
      <c r="Q82" s="16">
        <f t="shared" si="72"/>
        <v>187.7</v>
      </c>
      <c r="R82" s="16">
        <v>415.21</v>
      </c>
      <c r="S82" s="16">
        <f t="shared" si="73"/>
        <v>77.934916999999984</v>
      </c>
      <c r="T82" s="16">
        <f t="shared" si="74"/>
        <v>77.934916999999984</v>
      </c>
      <c r="U82" s="16">
        <v>0</v>
      </c>
      <c r="V82" s="16">
        <f t="shared" si="75"/>
        <v>187.71</v>
      </c>
      <c r="W82" s="16">
        <v>430.57</v>
      </c>
      <c r="X82" s="16">
        <f t="shared" si="76"/>
        <v>80.8222947</v>
      </c>
      <c r="Y82" s="16">
        <f t="shared" si="77"/>
        <v>80.8222947</v>
      </c>
      <c r="Z82" s="16">
        <v>0</v>
      </c>
      <c r="AA82" s="16">
        <f t="shared" si="96"/>
        <v>375.40999999999997</v>
      </c>
      <c r="AB82" s="16">
        <f t="shared" si="97"/>
        <v>158.75721169999997</v>
      </c>
      <c r="AC82" s="16">
        <f t="shared" si="98"/>
        <v>158.75721169999997</v>
      </c>
      <c r="AD82" s="16">
        <f t="shared" si="99"/>
        <v>0</v>
      </c>
      <c r="AE82" s="16">
        <f t="shared" si="100"/>
        <v>187.7</v>
      </c>
      <c r="AF82" s="16">
        <v>430.57</v>
      </c>
      <c r="AG82" s="16">
        <f t="shared" si="78"/>
        <v>80.817988999999983</v>
      </c>
      <c r="AH82" s="16">
        <f t="shared" si="79"/>
        <v>80.817988999999983</v>
      </c>
      <c r="AI82" s="16">
        <v>0</v>
      </c>
      <c r="AJ82" s="16">
        <f t="shared" si="101"/>
        <v>187.71</v>
      </c>
      <c r="AK82" s="16">
        <v>447.79</v>
      </c>
      <c r="AL82" s="16">
        <f t="shared" si="80"/>
        <v>84.054660900000002</v>
      </c>
      <c r="AM82" s="16">
        <f t="shared" si="81"/>
        <v>84.054660900000002</v>
      </c>
      <c r="AN82" s="16">
        <v>0</v>
      </c>
      <c r="AO82" s="16">
        <f t="shared" si="82"/>
        <v>375.40999999999997</v>
      </c>
      <c r="AP82" s="16">
        <f t="shared" si="83"/>
        <v>164.8726499</v>
      </c>
      <c r="AQ82" s="16">
        <f t="shared" si="84"/>
        <v>164.8726499</v>
      </c>
      <c r="AR82" s="16">
        <f t="shared" si="85"/>
        <v>0</v>
      </c>
    </row>
    <row r="83" spans="1:44" ht="31.2" hidden="1" x14ac:dyDescent="0.3">
      <c r="A83" s="14" t="s">
        <v>125</v>
      </c>
      <c r="B83" s="1" t="s">
        <v>39</v>
      </c>
      <c r="C83" s="16">
        <v>4.5</v>
      </c>
      <c r="D83" s="16">
        <v>415.21</v>
      </c>
      <c r="E83" s="16">
        <f t="shared" si="64"/>
        <v>1.8684449999999999</v>
      </c>
      <c r="F83" s="16">
        <f t="shared" si="65"/>
        <v>1.8684449999999999</v>
      </c>
      <c r="G83" s="16"/>
      <c r="H83" s="16">
        <v>4.5</v>
      </c>
      <c r="I83" s="16">
        <v>415.21</v>
      </c>
      <c r="J83" s="16">
        <f t="shared" si="66"/>
        <v>1.8684449999999999</v>
      </c>
      <c r="K83" s="16">
        <f t="shared" si="67"/>
        <v>1.8684449999999999</v>
      </c>
      <c r="L83" s="16"/>
      <c r="M83" s="16">
        <f t="shared" si="68"/>
        <v>9</v>
      </c>
      <c r="N83" s="16">
        <f t="shared" si="69"/>
        <v>3.7368899999999998</v>
      </c>
      <c r="O83" s="16">
        <f t="shared" si="70"/>
        <v>3.7368899999999998</v>
      </c>
      <c r="P83" s="16">
        <f t="shared" si="71"/>
        <v>0</v>
      </c>
      <c r="Q83" s="16">
        <f t="shared" si="72"/>
        <v>4.5</v>
      </c>
      <c r="R83" s="16">
        <v>415.21</v>
      </c>
      <c r="S83" s="16">
        <f t="shared" si="73"/>
        <v>1.8684449999999999</v>
      </c>
      <c r="T83" s="16">
        <f t="shared" si="74"/>
        <v>1.8684449999999999</v>
      </c>
      <c r="U83" s="16">
        <v>0</v>
      </c>
      <c r="V83" s="16">
        <f t="shared" si="75"/>
        <v>4.5</v>
      </c>
      <c r="W83" s="16">
        <v>430.57</v>
      </c>
      <c r="X83" s="16">
        <f t="shared" si="76"/>
        <v>1.937565</v>
      </c>
      <c r="Y83" s="16">
        <f t="shared" si="77"/>
        <v>1.937565</v>
      </c>
      <c r="Z83" s="16">
        <v>0</v>
      </c>
      <c r="AA83" s="16">
        <f t="shared" si="96"/>
        <v>9</v>
      </c>
      <c r="AB83" s="16">
        <f t="shared" si="97"/>
        <v>3.8060099999999997</v>
      </c>
      <c r="AC83" s="16">
        <f t="shared" si="98"/>
        <v>3.8060099999999997</v>
      </c>
      <c r="AD83" s="16">
        <f t="shared" si="99"/>
        <v>0</v>
      </c>
      <c r="AE83" s="16">
        <f t="shared" si="100"/>
        <v>4.5</v>
      </c>
      <c r="AF83" s="16">
        <v>430.57</v>
      </c>
      <c r="AG83" s="16">
        <f t="shared" si="78"/>
        <v>1.937565</v>
      </c>
      <c r="AH83" s="16">
        <f t="shared" si="79"/>
        <v>1.937565</v>
      </c>
      <c r="AI83" s="16">
        <v>0</v>
      </c>
      <c r="AJ83" s="16">
        <f t="shared" si="101"/>
        <v>4.5</v>
      </c>
      <c r="AK83" s="16">
        <v>447.79</v>
      </c>
      <c r="AL83" s="16">
        <f t="shared" si="80"/>
        <v>2.0150550000000003</v>
      </c>
      <c r="AM83" s="16">
        <f t="shared" si="81"/>
        <v>2.0150550000000003</v>
      </c>
      <c r="AN83" s="16">
        <v>0</v>
      </c>
      <c r="AO83" s="16">
        <f t="shared" si="82"/>
        <v>9</v>
      </c>
      <c r="AP83" s="16">
        <f t="shared" si="83"/>
        <v>3.9526200000000005</v>
      </c>
      <c r="AQ83" s="16">
        <f t="shared" si="84"/>
        <v>3.9526200000000005</v>
      </c>
      <c r="AR83" s="16">
        <f t="shared" si="85"/>
        <v>0</v>
      </c>
    </row>
    <row r="84" spans="1:44" ht="31.2" hidden="1" x14ac:dyDescent="0.3">
      <c r="A84" s="14" t="s">
        <v>126</v>
      </c>
      <c r="B84" s="1" t="s">
        <v>36</v>
      </c>
      <c r="C84" s="16">
        <v>15.84</v>
      </c>
      <c r="D84" s="16">
        <v>415.21</v>
      </c>
      <c r="E84" s="16">
        <f t="shared" si="64"/>
        <v>6.5769263999999996</v>
      </c>
      <c r="F84" s="16">
        <f t="shared" si="65"/>
        <v>6.5769263999999996</v>
      </c>
      <c r="G84" s="16"/>
      <c r="H84" s="16">
        <v>15.84</v>
      </c>
      <c r="I84" s="16">
        <v>415.21</v>
      </c>
      <c r="J84" s="16">
        <f t="shared" si="66"/>
        <v>6.5769263999999996</v>
      </c>
      <c r="K84" s="16">
        <f t="shared" si="67"/>
        <v>6.5769263999999996</v>
      </c>
      <c r="L84" s="16"/>
      <c r="M84" s="16">
        <f t="shared" si="68"/>
        <v>31.68</v>
      </c>
      <c r="N84" s="16">
        <f t="shared" si="69"/>
        <v>13.153852799999999</v>
      </c>
      <c r="O84" s="16">
        <f t="shared" si="70"/>
        <v>13.153852799999999</v>
      </c>
      <c r="P84" s="16">
        <f t="shared" si="71"/>
        <v>0</v>
      </c>
      <c r="Q84" s="16">
        <f t="shared" si="72"/>
        <v>15.84</v>
      </c>
      <c r="R84" s="16">
        <v>415.21</v>
      </c>
      <c r="S84" s="16">
        <f t="shared" si="73"/>
        <v>6.5769263999999996</v>
      </c>
      <c r="T84" s="16">
        <f t="shared" si="74"/>
        <v>6.5769263999999996</v>
      </c>
      <c r="U84" s="16">
        <v>0</v>
      </c>
      <c r="V84" s="16">
        <f t="shared" si="75"/>
        <v>15.84</v>
      </c>
      <c r="W84" s="16">
        <v>430.57</v>
      </c>
      <c r="X84" s="16">
        <f t="shared" si="76"/>
        <v>6.8202287999999998</v>
      </c>
      <c r="Y84" s="16">
        <f t="shared" si="77"/>
        <v>6.8202287999999998</v>
      </c>
      <c r="Z84" s="16">
        <v>0</v>
      </c>
      <c r="AA84" s="16">
        <f t="shared" si="96"/>
        <v>31.68</v>
      </c>
      <c r="AB84" s="16">
        <f t="shared" si="97"/>
        <v>13.3971552</v>
      </c>
      <c r="AC84" s="16">
        <f t="shared" si="98"/>
        <v>13.3971552</v>
      </c>
      <c r="AD84" s="16">
        <f t="shared" si="99"/>
        <v>0</v>
      </c>
      <c r="AE84" s="16">
        <f t="shared" si="100"/>
        <v>15.84</v>
      </c>
      <c r="AF84" s="16">
        <v>430.57</v>
      </c>
      <c r="AG84" s="16">
        <f t="shared" si="78"/>
        <v>6.8202287999999998</v>
      </c>
      <c r="AH84" s="16">
        <f t="shared" si="79"/>
        <v>6.8202287999999998</v>
      </c>
      <c r="AI84" s="16">
        <v>0</v>
      </c>
      <c r="AJ84" s="16">
        <f t="shared" si="101"/>
        <v>15.84</v>
      </c>
      <c r="AK84" s="16">
        <v>447.79</v>
      </c>
      <c r="AL84" s="16">
        <f t="shared" si="80"/>
        <v>7.0929936000000007</v>
      </c>
      <c r="AM84" s="16">
        <f t="shared" si="81"/>
        <v>7.0929936000000007</v>
      </c>
      <c r="AN84" s="16">
        <v>0</v>
      </c>
      <c r="AO84" s="16">
        <f t="shared" si="82"/>
        <v>31.68</v>
      </c>
      <c r="AP84" s="16">
        <f t="shared" si="83"/>
        <v>13.9132224</v>
      </c>
      <c r="AQ84" s="16">
        <f t="shared" si="84"/>
        <v>13.9132224</v>
      </c>
      <c r="AR84" s="16">
        <f t="shared" si="85"/>
        <v>0</v>
      </c>
    </row>
    <row r="85" spans="1:44" ht="31.2" hidden="1" x14ac:dyDescent="0.3">
      <c r="A85" s="14" t="s">
        <v>127</v>
      </c>
      <c r="B85" s="1" t="s">
        <v>40</v>
      </c>
      <c r="C85" s="16">
        <v>98.62</v>
      </c>
      <c r="D85" s="16">
        <v>415.21</v>
      </c>
      <c r="E85" s="16">
        <f t="shared" si="64"/>
        <v>40.948010199999999</v>
      </c>
      <c r="F85" s="16">
        <f t="shared" si="65"/>
        <v>40.948010199999999</v>
      </c>
      <c r="G85" s="16"/>
      <c r="H85" s="16">
        <v>98.62</v>
      </c>
      <c r="I85" s="16">
        <v>415.21</v>
      </c>
      <c r="J85" s="16">
        <f t="shared" si="66"/>
        <v>40.948010199999999</v>
      </c>
      <c r="K85" s="16">
        <f t="shared" si="67"/>
        <v>40.948010199999999</v>
      </c>
      <c r="L85" s="16"/>
      <c r="M85" s="16">
        <f t="shared" si="68"/>
        <v>197.24</v>
      </c>
      <c r="N85" s="16">
        <f t="shared" si="69"/>
        <v>81.896020399999998</v>
      </c>
      <c r="O85" s="16">
        <f t="shared" si="70"/>
        <v>81.896020399999998</v>
      </c>
      <c r="P85" s="16">
        <f t="shared" si="71"/>
        <v>0</v>
      </c>
      <c r="Q85" s="16">
        <f t="shared" si="72"/>
        <v>98.62</v>
      </c>
      <c r="R85" s="16">
        <v>415.21</v>
      </c>
      <c r="S85" s="16">
        <f t="shared" si="73"/>
        <v>40.948010199999999</v>
      </c>
      <c r="T85" s="16">
        <f t="shared" si="74"/>
        <v>40.948010199999999</v>
      </c>
      <c r="U85" s="16">
        <v>0</v>
      </c>
      <c r="V85" s="16">
        <f t="shared" si="75"/>
        <v>98.62</v>
      </c>
      <c r="W85" s="16">
        <v>430.57</v>
      </c>
      <c r="X85" s="16">
        <f t="shared" si="76"/>
        <v>42.462813400000002</v>
      </c>
      <c r="Y85" s="16">
        <f t="shared" si="77"/>
        <v>42.462813400000002</v>
      </c>
      <c r="Z85" s="16">
        <v>0</v>
      </c>
      <c r="AA85" s="16">
        <f t="shared" si="96"/>
        <v>197.24</v>
      </c>
      <c r="AB85" s="16">
        <f t="shared" si="97"/>
        <v>83.410823600000001</v>
      </c>
      <c r="AC85" s="16">
        <f t="shared" si="98"/>
        <v>83.410823600000001</v>
      </c>
      <c r="AD85" s="16">
        <f t="shared" si="99"/>
        <v>0</v>
      </c>
      <c r="AE85" s="16">
        <f t="shared" si="100"/>
        <v>98.62</v>
      </c>
      <c r="AF85" s="16">
        <v>430.57</v>
      </c>
      <c r="AG85" s="16">
        <f t="shared" si="78"/>
        <v>42.462813400000002</v>
      </c>
      <c r="AH85" s="16">
        <f t="shared" si="79"/>
        <v>42.462813400000002</v>
      </c>
      <c r="AI85" s="16">
        <v>0</v>
      </c>
      <c r="AJ85" s="16">
        <f t="shared" si="101"/>
        <v>98.62</v>
      </c>
      <c r="AK85" s="16">
        <v>447.79</v>
      </c>
      <c r="AL85" s="16">
        <f t="shared" si="80"/>
        <v>44.161049800000001</v>
      </c>
      <c r="AM85" s="16">
        <f t="shared" si="81"/>
        <v>44.161049800000001</v>
      </c>
      <c r="AN85" s="16">
        <v>0</v>
      </c>
      <c r="AO85" s="16">
        <f t="shared" si="82"/>
        <v>197.24</v>
      </c>
      <c r="AP85" s="16">
        <f t="shared" si="83"/>
        <v>86.623863200000002</v>
      </c>
      <c r="AQ85" s="16">
        <f t="shared" si="84"/>
        <v>86.623863200000002</v>
      </c>
      <c r="AR85" s="16">
        <f t="shared" si="85"/>
        <v>0</v>
      </c>
    </row>
    <row r="86" spans="1:44" ht="31.2" hidden="1" x14ac:dyDescent="0.3">
      <c r="A86" s="14" t="s">
        <v>128</v>
      </c>
      <c r="B86" s="2" t="s">
        <v>42</v>
      </c>
      <c r="C86" s="16">
        <v>25</v>
      </c>
      <c r="D86" s="16">
        <v>415.21</v>
      </c>
      <c r="E86" s="16">
        <f t="shared" si="64"/>
        <v>10.38025</v>
      </c>
      <c r="F86" s="16">
        <f t="shared" si="65"/>
        <v>10.38025</v>
      </c>
      <c r="G86" s="16"/>
      <c r="H86" s="16">
        <v>26.76</v>
      </c>
      <c r="I86" s="16">
        <v>415.21</v>
      </c>
      <c r="J86" s="16">
        <f t="shared" si="66"/>
        <v>11.111019599999999</v>
      </c>
      <c r="K86" s="16">
        <f t="shared" si="67"/>
        <v>11.111019599999999</v>
      </c>
      <c r="L86" s="16"/>
      <c r="M86" s="16">
        <f t="shared" si="68"/>
        <v>51.760000000000005</v>
      </c>
      <c r="N86" s="16">
        <f t="shared" si="69"/>
        <v>21.491269599999999</v>
      </c>
      <c r="O86" s="16">
        <f t="shared" si="70"/>
        <v>21.491269599999999</v>
      </c>
      <c r="P86" s="16">
        <f t="shared" si="71"/>
        <v>0</v>
      </c>
      <c r="Q86" s="16">
        <f t="shared" si="72"/>
        <v>25</v>
      </c>
      <c r="R86" s="16">
        <v>415.21</v>
      </c>
      <c r="S86" s="16">
        <f t="shared" si="73"/>
        <v>10.38025</v>
      </c>
      <c r="T86" s="16">
        <f t="shared" si="74"/>
        <v>10.38025</v>
      </c>
      <c r="U86" s="16">
        <v>0</v>
      </c>
      <c r="V86" s="16">
        <f t="shared" si="75"/>
        <v>26.76</v>
      </c>
      <c r="W86" s="16">
        <v>430.57</v>
      </c>
      <c r="X86" s="16">
        <f t="shared" si="76"/>
        <v>11.5220532</v>
      </c>
      <c r="Y86" s="16">
        <f t="shared" si="77"/>
        <v>11.5220532</v>
      </c>
      <c r="Z86" s="16">
        <v>0</v>
      </c>
      <c r="AA86" s="16">
        <f t="shared" si="96"/>
        <v>51.760000000000005</v>
      </c>
      <c r="AB86" s="16">
        <f t="shared" si="97"/>
        <v>21.902303199999999</v>
      </c>
      <c r="AC86" s="16">
        <f t="shared" si="98"/>
        <v>21.902303199999999</v>
      </c>
      <c r="AD86" s="16">
        <f t="shared" si="99"/>
        <v>0</v>
      </c>
      <c r="AE86" s="16">
        <f t="shared" si="100"/>
        <v>25</v>
      </c>
      <c r="AF86" s="16">
        <v>430.57</v>
      </c>
      <c r="AG86" s="16">
        <f t="shared" si="78"/>
        <v>10.764250000000001</v>
      </c>
      <c r="AH86" s="16">
        <f t="shared" si="79"/>
        <v>10.764250000000001</v>
      </c>
      <c r="AI86" s="16">
        <v>0</v>
      </c>
      <c r="AJ86" s="16">
        <f t="shared" si="101"/>
        <v>26.76</v>
      </c>
      <c r="AK86" s="16">
        <v>447.79</v>
      </c>
      <c r="AL86" s="16">
        <f t="shared" si="80"/>
        <v>11.982860400000002</v>
      </c>
      <c r="AM86" s="16">
        <f t="shared" si="81"/>
        <v>11.982860400000002</v>
      </c>
      <c r="AN86" s="16">
        <v>0</v>
      </c>
      <c r="AO86" s="16">
        <f t="shared" si="82"/>
        <v>51.760000000000005</v>
      </c>
      <c r="AP86" s="16">
        <f t="shared" si="83"/>
        <v>22.747110400000004</v>
      </c>
      <c r="AQ86" s="16">
        <f t="shared" si="84"/>
        <v>22.747110400000004</v>
      </c>
      <c r="AR86" s="16">
        <f t="shared" si="85"/>
        <v>0</v>
      </c>
    </row>
    <row r="87" spans="1:44" ht="31.2" hidden="1" x14ac:dyDescent="0.3">
      <c r="A87" s="14" t="s">
        <v>129</v>
      </c>
      <c r="B87" s="1" t="s">
        <v>41</v>
      </c>
      <c r="C87" s="16">
        <v>16.89</v>
      </c>
      <c r="D87" s="16">
        <v>415.21</v>
      </c>
      <c r="E87" s="16">
        <f t="shared" si="64"/>
        <v>7.0128968999999994</v>
      </c>
      <c r="F87" s="16">
        <f t="shared" si="65"/>
        <v>7.0128968999999994</v>
      </c>
      <c r="G87" s="16"/>
      <c r="H87" s="16">
        <v>16.89</v>
      </c>
      <c r="I87" s="16">
        <v>415.21</v>
      </c>
      <c r="J87" s="16">
        <f t="shared" si="66"/>
        <v>7.0128968999999994</v>
      </c>
      <c r="K87" s="16">
        <f t="shared" si="67"/>
        <v>7.0128968999999994</v>
      </c>
      <c r="L87" s="16"/>
      <c r="M87" s="16">
        <f t="shared" si="68"/>
        <v>33.78</v>
      </c>
      <c r="N87" s="16">
        <f t="shared" si="69"/>
        <v>14.025793799999999</v>
      </c>
      <c r="O87" s="16">
        <f t="shared" si="70"/>
        <v>14.025793799999999</v>
      </c>
      <c r="P87" s="16">
        <f t="shared" si="71"/>
        <v>0</v>
      </c>
      <c r="Q87" s="16">
        <f t="shared" si="72"/>
        <v>16.89</v>
      </c>
      <c r="R87" s="16">
        <v>415.21</v>
      </c>
      <c r="S87" s="16">
        <f t="shared" si="73"/>
        <v>7.0128968999999994</v>
      </c>
      <c r="T87" s="16">
        <f t="shared" si="74"/>
        <v>7.0128968999999994</v>
      </c>
      <c r="U87" s="16">
        <v>0</v>
      </c>
      <c r="V87" s="16">
        <f t="shared" si="75"/>
        <v>16.89</v>
      </c>
      <c r="W87" s="16">
        <v>430.57</v>
      </c>
      <c r="X87" s="16">
        <f t="shared" si="76"/>
        <v>7.2723272999999997</v>
      </c>
      <c r="Y87" s="16">
        <f t="shared" si="77"/>
        <v>7.2723272999999997</v>
      </c>
      <c r="Z87" s="16">
        <v>0</v>
      </c>
      <c r="AA87" s="16">
        <f t="shared" si="96"/>
        <v>33.78</v>
      </c>
      <c r="AB87" s="16">
        <f t="shared" si="97"/>
        <v>14.285224199999998</v>
      </c>
      <c r="AC87" s="16">
        <f t="shared" si="98"/>
        <v>14.285224199999998</v>
      </c>
      <c r="AD87" s="16">
        <f t="shared" si="99"/>
        <v>0</v>
      </c>
      <c r="AE87" s="16">
        <f t="shared" si="100"/>
        <v>16.89</v>
      </c>
      <c r="AF87" s="16">
        <v>430.57</v>
      </c>
      <c r="AG87" s="16">
        <f t="shared" si="78"/>
        <v>7.2723272999999997</v>
      </c>
      <c r="AH87" s="16">
        <f t="shared" si="79"/>
        <v>7.2723272999999997</v>
      </c>
      <c r="AI87" s="16">
        <v>0</v>
      </c>
      <c r="AJ87" s="16">
        <f t="shared" si="101"/>
        <v>16.89</v>
      </c>
      <c r="AK87" s="16">
        <v>447.79</v>
      </c>
      <c r="AL87" s="16">
        <f t="shared" si="80"/>
        <v>7.5631731000000011</v>
      </c>
      <c r="AM87" s="16">
        <f t="shared" si="81"/>
        <v>7.5631731000000011</v>
      </c>
      <c r="AN87" s="16">
        <v>0</v>
      </c>
      <c r="AO87" s="16">
        <f t="shared" si="82"/>
        <v>33.78</v>
      </c>
      <c r="AP87" s="16">
        <f t="shared" si="83"/>
        <v>14.835500400000001</v>
      </c>
      <c r="AQ87" s="16">
        <f t="shared" si="84"/>
        <v>14.835500400000001</v>
      </c>
      <c r="AR87" s="16">
        <f t="shared" si="85"/>
        <v>0</v>
      </c>
    </row>
    <row r="88" spans="1:44" ht="31.2" hidden="1" x14ac:dyDescent="0.3">
      <c r="A88" s="14" t="s">
        <v>130</v>
      </c>
      <c r="B88" s="1" t="s">
        <v>43</v>
      </c>
      <c r="C88" s="16">
        <v>0</v>
      </c>
      <c r="D88" s="16">
        <v>415.21</v>
      </c>
      <c r="E88" s="16">
        <f t="shared" si="64"/>
        <v>0</v>
      </c>
      <c r="F88" s="16">
        <f t="shared" si="65"/>
        <v>0</v>
      </c>
      <c r="G88" s="16"/>
      <c r="H88" s="16">
        <v>0</v>
      </c>
      <c r="I88" s="16">
        <v>415.21</v>
      </c>
      <c r="J88" s="16">
        <f t="shared" si="66"/>
        <v>0</v>
      </c>
      <c r="K88" s="16">
        <f t="shared" si="67"/>
        <v>0</v>
      </c>
      <c r="L88" s="16"/>
      <c r="M88" s="16">
        <f t="shared" si="68"/>
        <v>0</v>
      </c>
      <c r="N88" s="16">
        <f t="shared" si="69"/>
        <v>0</v>
      </c>
      <c r="O88" s="16">
        <f t="shared" si="70"/>
        <v>0</v>
      </c>
      <c r="P88" s="16">
        <f t="shared" si="71"/>
        <v>0</v>
      </c>
      <c r="Q88" s="16">
        <f t="shared" si="72"/>
        <v>0</v>
      </c>
      <c r="R88" s="16">
        <v>415.21</v>
      </c>
      <c r="S88" s="16">
        <f t="shared" si="73"/>
        <v>0</v>
      </c>
      <c r="T88" s="16">
        <f t="shared" si="74"/>
        <v>0</v>
      </c>
      <c r="U88" s="16">
        <v>0</v>
      </c>
      <c r="V88" s="16">
        <f t="shared" si="75"/>
        <v>0</v>
      </c>
      <c r="W88" s="16">
        <v>430.57</v>
      </c>
      <c r="X88" s="16">
        <f t="shared" si="76"/>
        <v>0</v>
      </c>
      <c r="Y88" s="16">
        <f t="shared" si="77"/>
        <v>0</v>
      </c>
      <c r="Z88" s="16">
        <v>0</v>
      </c>
      <c r="AA88" s="16">
        <f t="shared" si="96"/>
        <v>0</v>
      </c>
      <c r="AB88" s="16">
        <f t="shared" si="97"/>
        <v>0</v>
      </c>
      <c r="AC88" s="16">
        <f t="shared" si="98"/>
        <v>0</v>
      </c>
      <c r="AD88" s="16">
        <f t="shared" si="99"/>
        <v>0</v>
      </c>
      <c r="AE88" s="16">
        <f t="shared" si="100"/>
        <v>0</v>
      </c>
      <c r="AF88" s="16">
        <v>430.57</v>
      </c>
      <c r="AG88" s="16">
        <f t="shared" si="78"/>
        <v>0</v>
      </c>
      <c r="AH88" s="16">
        <f t="shared" si="79"/>
        <v>0</v>
      </c>
      <c r="AI88" s="16">
        <v>0</v>
      </c>
      <c r="AJ88" s="16">
        <f t="shared" si="101"/>
        <v>0</v>
      </c>
      <c r="AK88" s="16">
        <v>447.79</v>
      </c>
      <c r="AL88" s="16">
        <f t="shared" si="80"/>
        <v>0</v>
      </c>
      <c r="AM88" s="16">
        <f t="shared" si="81"/>
        <v>0</v>
      </c>
      <c r="AN88" s="16">
        <v>0</v>
      </c>
      <c r="AO88" s="16">
        <f t="shared" si="82"/>
        <v>0</v>
      </c>
      <c r="AP88" s="16">
        <f t="shared" si="83"/>
        <v>0</v>
      </c>
      <c r="AQ88" s="16">
        <f t="shared" si="84"/>
        <v>0</v>
      </c>
      <c r="AR88" s="16">
        <f t="shared" si="85"/>
        <v>0</v>
      </c>
    </row>
    <row r="89" spans="1:44" ht="31.2" hidden="1" x14ac:dyDescent="0.3">
      <c r="A89" s="14" t="s">
        <v>131</v>
      </c>
      <c r="B89" s="1" t="s">
        <v>181</v>
      </c>
      <c r="C89" s="16">
        <v>2</v>
      </c>
      <c r="D89" s="16">
        <v>415.21</v>
      </c>
      <c r="E89" s="16">
        <f t="shared" ref="E89" si="102">C89*D89/1000</f>
        <v>0.83041999999999994</v>
      </c>
      <c r="F89" s="16">
        <f t="shared" ref="F89" si="103">E89-G89</f>
        <v>0.83041999999999994</v>
      </c>
      <c r="G89" s="16"/>
      <c r="H89" s="16">
        <v>1</v>
      </c>
      <c r="I89" s="16">
        <v>415.21</v>
      </c>
      <c r="J89" s="16">
        <f t="shared" ref="J89" si="104">H89*I89/1000</f>
        <v>0.41520999999999997</v>
      </c>
      <c r="K89" s="16">
        <f t="shared" ref="K89" si="105">J89-L89</f>
        <v>0.41520999999999997</v>
      </c>
      <c r="L89" s="16"/>
      <c r="M89" s="16">
        <f t="shared" ref="M89" si="106">C89+H89</f>
        <v>3</v>
      </c>
      <c r="N89" s="16">
        <f t="shared" ref="N89" si="107">E89+J89</f>
        <v>1.2456299999999998</v>
      </c>
      <c r="O89" s="16">
        <f t="shared" ref="O89" si="108">F89+K89</f>
        <v>1.2456299999999998</v>
      </c>
      <c r="P89" s="16">
        <f t="shared" ref="P89" si="109">G89+L89</f>
        <v>0</v>
      </c>
      <c r="Q89" s="16">
        <f t="shared" ref="Q89" si="110">C89</f>
        <v>2</v>
      </c>
      <c r="R89" s="16">
        <v>415.21</v>
      </c>
      <c r="S89" s="16">
        <f t="shared" ref="S89" si="111">Q89*R89/1000</f>
        <v>0.83041999999999994</v>
      </c>
      <c r="T89" s="16">
        <f t="shared" ref="T89" si="112">S89-U89</f>
        <v>0.83041999999999994</v>
      </c>
      <c r="U89" s="16">
        <v>0</v>
      </c>
      <c r="V89" s="16">
        <f t="shared" ref="V89" si="113">H89</f>
        <v>1</v>
      </c>
      <c r="W89" s="16">
        <v>430.57</v>
      </c>
      <c r="X89" s="16">
        <f t="shared" ref="X89" si="114">V89*W89/1000</f>
        <v>0.43057000000000001</v>
      </c>
      <c r="Y89" s="16">
        <f t="shared" ref="Y89" si="115">X89-Z89</f>
        <v>0.43057000000000001</v>
      </c>
      <c r="Z89" s="16">
        <v>0</v>
      </c>
      <c r="AA89" s="16">
        <f t="shared" ref="AA89" si="116">Q89+V89</f>
        <v>3</v>
      </c>
      <c r="AB89" s="16">
        <f t="shared" ref="AB89" si="117">S89+X89</f>
        <v>1.2609900000000001</v>
      </c>
      <c r="AC89" s="16">
        <f t="shared" ref="AC89" si="118">T89+Y89</f>
        <v>1.2609900000000001</v>
      </c>
      <c r="AD89" s="16">
        <f t="shared" ref="AD89" si="119">U89+Z89</f>
        <v>0</v>
      </c>
      <c r="AE89" s="16">
        <f t="shared" ref="AE89" si="120">C89</f>
        <v>2</v>
      </c>
      <c r="AF89" s="16">
        <v>430.57</v>
      </c>
      <c r="AG89" s="16">
        <f t="shared" ref="AG89" si="121">AE89*AF89/1000</f>
        <v>0.86114000000000002</v>
      </c>
      <c r="AH89" s="16">
        <f t="shared" ref="AH89" si="122">AG89-AI89</f>
        <v>0.86114000000000002</v>
      </c>
      <c r="AI89" s="16">
        <v>0</v>
      </c>
      <c r="AJ89" s="16">
        <f t="shared" ref="AJ89" si="123">H89</f>
        <v>1</v>
      </c>
      <c r="AK89" s="16">
        <v>447.79</v>
      </c>
      <c r="AL89" s="16">
        <f t="shared" ref="AL89" si="124">AJ89*AK89/1000</f>
        <v>0.44779000000000002</v>
      </c>
      <c r="AM89" s="16">
        <f t="shared" ref="AM89" si="125">AL89-AN89</f>
        <v>0.44779000000000002</v>
      </c>
      <c r="AN89" s="16">
        <v>0</v>
      </c>
      <c r="AO89" s="16">
        <f t="shared" ref="AO89" si="126">AE89+AJ89</f>
        <v>3</v>
      </c>
      <c r="AP89" s="16">
        <f t="shared" ref="AP89" si="127">AG89+AL89</f>
        <v>1.3089300000000001</v>
      </c>
      <c r="AQ89" s="16">
        <f t="shared" ref="AQ89" si="128">AH89+AM89</f>
        <v>1.3089300000000001</v>
      </c>
      <c r="AR89" s="16">
        <f t="shared" ref="AR89" si="129">AI89+AN89</f>
        <v>0</v>
      </c>
    </row>
    <row r="90" spans="1:44" ht="31.2" hidden="1" x14ac:dyDescent="0.3">
      <c r="A90" s="14" t="s">
        <v>132</v>
      </c>
      <c r="B90" s="1" t="s">
        <v>142</v>
      </c>
      <c r="C90" s="16">
        <v>10</v>
      </c>
      <c r="D90" s="16">
        <v>415.21</v>
      </c>
      <c r="E90" s="16">
        <f t="shared" si="64"/>
        <v>4.152099999999999</v>
      </c>
      <c r="F90" s="16">
        <f t="shared" si="65"/>
        <v>4.152099999999999</v>
      </c>
      <c r="G90" s="16"/>
      <c r="H90" s="16">
        <v>19.25</v>
      </c>
      <c r="I90" s="16">
        <v>415.21</v>
      </c>
      <c r="J90" s="16">
        <f t="shared" si="66"/>
        <v>7.9927924999999993</v>
      </c>
      <c r="K90" s="16">
        <f t="shared" si="67"/>
        <v>7.9927924999999993</v>
      </c>
      <c r="L90" s="16"/>
      <c r="M90" s="16">
        <f t="shared" si="68"/>
        <v>29.25</v>
      </c>
      <c r="N90" s="16">
        <f t="shared" si="69"/>
        <v>12.144892499999997</v>
      </c>
      <c r="O90" s="16">
        <f t="shared" si="70"/>
        <v>12.144892499999997</v>
      </c>
      <c r="P90" s="16">
        <f t="shared" si="71"/>
        <v>0</v>
      </c>
      <c r="Q90" s="16">
        <v>16.8</v>
      </c>
      <c r="R90" s="16">
        <v>415.21</v>
      </c>
      <c r="S90" s="16">
        <f t="shared" si="73"/>
        <v>6.9755280000000006</v>
      </c>
      <c r="T90" s="16">
        <f t="shared" si="74"/>
        <v>6.9755280000000006</v>
      </c>
      <c r="U90" s="16">
        <v>0</v>
      </c>
      <c r="V90" s="16">
        <v>12.45</v>
      </c>
      <c r="W90" s="16">
        <v>430.57</v>
      </c>
      <c r="X90" s="16">
        <f t="shared" si="76"/>
        <v>5.3605964999999998</v>
      </c>
      <c r="Y90" s="16">
        <f t="shared" si="77"/>
        <v>5.3605964999999998</v>
      </c>
      <c r="Z90" s="16">
        <v>0</v>
      </c>
      <c r="AA90" s="16">
        <f t="shared" si="96"/>
        <v>29.25</v>
      </c>
      <c r="AB90" s="16">
        <f t="shared" si="97"/>
        <v>12.3361245</v>
      </c>
      <c r="AC90" s="16">
        <f t="shared" si="98"/>
        <v>12.3361245</v>
      </c>
      <c r="AD90" s="16">
        <f t="shared" si="99"/>
        <v>0</v>
      </c>
      <c r="AE90" s="16">
        <v>16.8</v>
      </c>
      <c r="AF90" s="16">
        <v>430.57</v>
      </c>
      <c r="AG90" s="16">
        <f t="shared" si="78"/>
        <v>7.2335760000000002</v>
      </c>
      <c r="AH90" s="16">
        <f t="shared" si="79"/>
        <v>7.2335760000000002</v>
      </c>
      <c r="AI90" s="16">
        <v>0</v>
      </c>
      <c r="AJ90" s="16">
        <v>12.45</v>
      </c>
      <c r="AK90" s="16">
        <v>447.79</v>
      </c>
      <c r="AL90" s="16">
        <f t="shared" si="80"/>
        <v>5.5749854999999995</v>
      </c>
      <c r="AM90" s="16">
        <f t="shared" si="81"/>
        <v>5.5749854999999995</v>
      </c>
      <c r="AN90" s="16">
        <v>0</v>
      </c>
      <c r="AO90" s="16">
        <f t="shared" si="82"/>
        <v>29.25</v>
      </c>
      <c r="AP90" s="16">
        <f t="shared" si="83"/>
        <v>12.8085615</v>
      </c>
      <c r="AQ90" s="16">
        <f t="shared" si="84"/>
        <v>12.8085615</v>
      </c>
      <c r="AR90" s="16">
        <f t="shared" si="85"/>
        <v>0</v>
      </c>
    </row>
    <row r="91" spans="1:44" s="13" customFormat="1" ht="46.8" hidden="1" x14ac:dyDescent="0.3">
      <c r="A91" s="11" t="s">
        <v>62</v>
      </c>
      <c r="B91" s="4" t="s">
        <v>54</v>
      </c>
      <c r="C91" s="12">
        <v>34.4</v>
      </c>
      <c r="D91" s="12">
        <v>415.21</v>
      </c>
      <c r="E91" s="12">
        <f t="shared" ref="E91" si="130">C91*D91/1000</f>
        <v>14.283223999999999</v>
      </c>
      <c r="F91" s="12">
        <f t="shared" ref="F91" si="131">E91-G91</f>
        <v>14.283223999999999</v>
      </c>
      <c r="G91" s="12"/>
      <c r="H91" s="12">
        <v>34.4</v>
      </c>
      <c r="I91" s="16">
        <v>415.21</v>
      </c>
      <c r="J91" s="12">
        <f t="shared" ref="J91" si="132">H91*I91/1000</f>
        <v>14.283223999999999</v>
      </c>
      <c r="K91" s="12">
        <f t="shared" ref="K91" si="133">J91-L91</f>
        <v>14.283223999999999</v>
      </c>
      <c r="L91" s="12"/>
      <c r="M91" s="12">
        <f t="shared" ref="M91" si="134">C91+H91</f>
        <v>68.8</v>
      </c>
      <c r="N91" s="12">
        <f t="shared" ref="N91" si="135">E91+J91</f>
        <v>28.566447999999998</v>
      </c>
      <c r="O91" s="12">
        <f t="shared" ref="O91" si="136">F91+K91</f>
        <v>28.566447999999998</v>
      </c>
      <c r="P91" s="12">
        <f t="shared" ref="P91" si="137">G91+L91</f>
        <v>0</v>
      </c>
      <c r="Q91" s="12">
        <f t="shared" ref="Q91" si="138">C91</f>
        <v>34.4</v>
      </c>
      <c r="R91" s="16">
        <v>415.21</v>
      </c>
      <c r="S91" s="12">
        <f t="shared" ref="S91" si="139">Q91*R91/1000</f>
        <v>14.283223999999999</v>
      </c>
      <c r="T91" s="12">
        <f t="shared" ref="T91" si="140">S91-U91</f>
        <v>14.283223999999999</v>
      </c>
      <c r="U91" s="12">
        <v>0</v>
      </c>
      <c r="V91" s="12">
        <f t="shared" ref="V91" si="141">H91</f>
        <v>34.4</v>
      </c>
      <c r="W91" s="16">
        <v>430.57</v>
      </c>
      <c r="X91" s="12">
        <f t="shared" ref="X91" si="142">V91*W91/1000</f>
        <v>14.811607999999998</v>
      </c>
      <c r="Y91" s="12">
        <f t="shared" ref="Y91" si="143">X91-Z91</f>
        <v>14.811607999999998</v>
      </c>
      <c r="Z91" s="12">
        <v>0</v>
      </c>
      <c r="AA91" s="12">
        <f t="shared" si="96"/>
        <v>68.8</v>
      </c>
      <c r="AB91" s="12">
        <f t="shared" si="97"/>
        <v>29.094831999999997</v>
      </c>
      <c r="AC91" s="12">
        <f t="shared" si="98"/>
        <v>29.094831999999997</v>
      </c>
      <c r="AD91" s="12">
        <f t="shared" si="99"/>
        <v>0</v>
      </c>
      <c r="AE91" s="12">
        <f t="shared" si="100"/>
        <v>34.4</v>
      </c>
      <c r="AF91" s="16">
        <v>430.57</v>
      </c>
      <c r="AG91" s="12">
        <f t="shared" ref="AG91" si="144">AE91*AF91/1000</f>
        <v>14.811607999999998</v>
      </c>
      <c r="AH91" s="12">
        <f t="shared" ref="AH91" si="145">AG91-AI91</f>
        <v>14.811607999999998</v>
      </c>
      <c r="AI91" s="12">
        <v>0</v>
      </c>
      <c r="AJ91" s="12">
        <f t="shared" si="101"/>
        <v>34.4</v>
      </c>
      <c r="AK91" s="16">
        <v>447.79</v>
      </c>
      <c r="AL91" s="12">
        <f t="shared" ref="AL91" si="146">AJ91*AK91/1000</f>
        <v>15.403976</v>
      </c>
      <c r="AM91" s="12">
        <f t="shared" ref="AM91" si="147">AL91-AN91</f>
        <v>15.403976</v>
      </c>
      <c r="AN91" s="12">
        <v>0</v>
      </c>
      <c r="AO91" s="12">
        <f t="shared" ref="AO91" si="148">AE91+AJ91</f>
        <v>68.8</v>
      </c>
      <c r="AP91" s="12">
        <f t="shared" ref="AP91" si="149">AG91+AL91</f>
        <v>30.215584</v>
      </c>
      <c r="AQ91" s="12">
        <f t="shared" ref="AQ91" si="150">AH91+AM91</f>
        <v>30.215584</v>
      </c>
      <c r="AR91" s="12">
        <f t="shared" ref="AR91" si="151">AI91+AN91</f>
        <v>0</v>
      </c>
    </row>
    <row r="92" spans="1:44" s="13" customFormat="1" ht="31.2" hidden="1" x14ac:dyDescent="0.3">
      <c r="A92" s="11" t="s">
        <v>63</v>
      </c>
      <c r="B92" s="20" t="s">
        <v>55</v>
      </c>
      <c r="C92" s="12">
        <v>391.18</v>
      </c>
      <c r="D92" s="12">
        <v>415.21</v>
      </c>
      <c r="E92" s="12">
        <f t="shared" ref="E92" si="152">C92*D92/1000</f>
        <v>162.42184779999999</v>
      </c>
      <c r="F92" s="12">
        <f t="shared" ref="F92" si="153">E92-G92</f>
        <v>162.42184779999999</v>
      </c>
      <c r="G92" s="12"/>
      <c r="H92" s="12">
        <v>398.67</v>
      </c>
      <c r="I92" s="16">
        <v>415.21</v>
      </c>
      <c r="J92" s="12">
        <f t="shared" ref="J92" si="154">H92*I92/1000</f>
        <v>165.53177069999998</v>
      </c>
      <c r="K92" s="12">
        <f t="shared" ref="K92" si="155">J92-L92</f>
        <v>165.53177069999998</v>
      </c>
      <c r="L92" s="12"/>
      <c r="M92" s="12">
        <f t="shared" ref="M92" si="156">C92+H92</f>
        <v>789.85</v>
      </c>
      <c r="N92" s="12">
        <f t="shared" ref="N92" si="157">E92+J92</f>
        <v>327.95361849999995</v>
      </c>
      <c r="O92" s="12">
        <f t="shared" ref="O92" si="158">F92+K92</f>
        <v>327.95361849999995</v>
      </c>
      <c r="P92" s="12">
        <f t="shared" ref="P92" si="159">G92+L92</f>
        <v>0</v>
      </c>
      <c r="Q92" s="12">
        <f t="shared" ref="Q92" si="160">C92</f>
        <v>391.18</v>
      </c>
      <c r="R92" s="16">
        <v>415.21</v>
      </c>
      <c r="S92" s="12">
        <f t="shared" ref="S92" si="161">Q92*R92/1000</f>
        <v>162.42184779999999</v>
      </c>
      <c r="T92" s="12">
        <f t="shared" ref="T92" si="162">S92-U92</f>
        <v>162.42184779999999</v>
      </c>
      <c r="U92" s="12">
        <v>0</v>
      </c>
      <c r="V92" s="12">
        <f t="shared" ref="V92" si="163">H92</f>
        <v>398.67</v>
      </c>
      <c r="W92" s="16">
        <v>430.57</v>
      </c>
      <c r="X92" s="12">
        <f t="shared" ref="X92" si="164">V92*W92/1000</f>
        <v>171.6553419</v>
      </c>
      <c r="Y92" s="12">
        <f t="shared" ref="Y92" si="165">X92-Z92</f>
        <v>171.6553419</v>
      </c>
      <c r="Z92" s="12">
        <v>0</v>
      </c>
      <c r="AA92" s="12">
        <f t="shared" si="96"/>
        <v>789.85</v>
      </c>
      <c r="AB92" s="12">
        <f t="shared" si="97"/>
        <v>334.07718969999996</v>
      </c>
      <c r="AC92" s="12">
        <f t="shared" si="98"/>
        <v>334.07718969999996</v>
      </c>
      <c r="AD92" s="12">
        <f t="shared" si="99"/>
        <v>0</v>
      </c>
      <c r="AE92" s="12">
        <f t="shared" si="100"/>
        <v>391.18</v>
      </c>
      <c r="AF92" s="16">
        <v>430.57</v>
      </c>
      <c r="AG92" s="12">
        <f t="shared" ref="AG92" si="166">AE92*AF92/1000</f>
        <v>168.4303726</v>
      </c>
      <c r="AH92" s="12">
        <f t="shared" ref="AH92" si="167">AG92-AI92</f>
        <v>168.4303726</v>
      </c>
      <c r="AI92" s="12">
        <v>0</v>
      </c>
      <c r="AJ92" s="12">
        <f t="shared" si="101"/>
        <v>398.67</v>
      </c>
      <c r="AK92" s="16">
        <v>447.79</v>
      </c>
      <c r="AL92" s="12">
        <f t="shared" ref="AL92" si="168">AJ92*AK92/1000</f>
        <v>178.52043930000002</v>
      </c>
      <c r="AM92" s="12">
        <f t="shared" ref="AM92" si="169">AL92-AN92</f>
        <v>178.52043930000002</v>
      </c>
      <c r="AN92" s="12">
        <v>0</v>
      </c>
      <c r="AO92" s="12">
        <f t="shared" ref="AO92" si="170">AE92+AJ92</f>
        <v>789.85</v>
      </c>
      <c r="AP92" s="12">
        <f t="shared" ref="AP92" si="171">AG92+AL92</f>
        <v>346.95081190000002</v>
      </c>
      <c r="AQ92" s="12">
        <f t="shared" ref="AQ92" si="172">AH92+AM92</f>
        <v>346.95081190000002</v>
      </c>
      <c r="AR92" s="12">
        <f t="shared" ref="AR92" si="173">AI92+AN92</f>
        <v>0</v>
      </c>
    </row>
    <row r="93" spans="1:44" s="13" customFormat="1" ht="30.75" hidden="1" customHeight="1" x14ac:dyDescent="0.3">
      <c r="A93" s="11" t="s">
        <v>64</v>
      </c>
      <c r="B93" s="4" t="s">
        <v>70</v>
      </c>
      <c r="C93" s="12">
        <v>41.77</v>
      </c>
      <c r="D93" s="12">
        <v>415.21</v>
      </c>
      <c r="E93" s="12">
        <f t="shared" ref="E93:E99" si="174">C93*D93/1000</f>
        <v>17.343321700000001</v>
      </c>
      <c r="F93" s="12">
        <f t="shared" ref="F93:F94" si="175">E93-G93</f>
        <v>17.343321700000001</v>
      </c>
      <c r="G93" s="12">
        <v>0</v>
      </c>
      <c r="H93" s="12">
        <v>41.77</v>
      </c>
      <c r="I93" s="16">
        <v>415.21</v>
      </c>
      <c r="J93" s="12">
        <f t="shared" ref="J93:J99" si="176">H93*I93/1000</f>
        <v>17.343321700000001</v>
      </c>
      <c r="K93" s="12">
        <f t="shared" ref="K93:K95" si="177">J93-L93</f>
        <v>17.343321700000001</v>
      </c>
      <c r="L93" s="12">
        <v>0</v>
      </c>
      <c r="M93" s="12">
        <f t="shared" ref="M93:M99" si="178">C93+H93</f>
        <v>83.54</v>
      </c>
      <c r="N93" s="12">
        <f t="shared" ref="N93:P99" si="179">E93+J93</f>
        <v>34.686643400000001</v>
      </c>
      <c r="O93" s="12">
        <f t="shared" si="179"/>
        <v>34.686643400000001</v>
      </c>
      <c r="P93" s="12">
        <f t="shared" si="179"/>
        <v>0</v>
      </c>
      <c r="Q93" s="12">
        <f t="shared" ref="Q93:Q99" si="180">C93</f>
        <v>41.77</v>
      </c>
      <c r="R93" s="16">
        <v>415.21</v>
      </c>
      <c r="S93" s="12">
        <f t="shared" ref="S93:S99" si="181">Q93*R93/1000</f>
        <v>17.343321700000001</v>
      </c>
      <c r="T93" s="12">
        <f t="shared" ref="T93:T95" si="182">S93-U93</f>
        <v>17.343321700000001</v>
      </c>
      <c r="U93" s="12">
        <v>0</v>
      </c>
      <c r="V93" s="12">
        <f t="shared" ref="V93:V95" si="183">H93</f>
        <v>41.77</v>
      </c>
      <c r="W93" s="16">
        <v>430.57</v>
      </c>
      <c r="X93" s="12">
        <f t="shared" ref="X93:X99" si="184">V93*W93/1000</f>
        <v>17.984908900000001</v>
      </c>
      <c r="Y93" s="12">
        <f t="shared" ref="Y93:Y95" si="185">X93-Z93</f>
        <v>17.984908900000001</v>
      </c>
      <c r="Z93" s="12">
        <v>0</v>
      </c>
      <c r="AA93" s="12">
        <f t="shared" si="96"/>
        <v>83.54</v>
      </c>
      <c r="AB93" s="12">
        <f t="shared" si="97"/>
        <v>35.328230599999998</v>
      </c>
      <c r="AC93" s="12">
        <f t="shared" si="98"/>
        <v>35.328230599999998</v>
      </c>
      <c r="AD93" s="12">
        <f t="shared" si="99"/>
        <v>0</v>
      </c>
      <c r="AE93" s="12">
        <f t="shared" si="100"/>
        <v>41.77</v>
      </c>
      <c r="AF93" s="16">
        <v>430.57</v>
      </c>
      <c r="AG93" s="12">
        <f t="shared" ref="AG93:AG99" si="186">AE93*AF93/1000</f>
        <v>17.984908900000001</v>
      </c>
      <c r="AH93" s="12">
        <f t="shared" ref="AH93:AH95" si="187">AG93-AI93</f>
        <v>17.984908900000001</v>
      </c>
      <c r="AI93" s="12">
        <v>0</v>
      </c>
      <c r="AJ93" s="12">
        <f t="shared" si="101"/>
        <v>41.77</v>
      </c>
      <c r="AK93" s="16">
        <v>447.79</v>
      </c>
      <c r="AL93" s="12">
        <f t="shared" ref="AL93:AL99" si="188">AJ93*AK93/1000</f>
        <v>18.704188300000002</v>
      </c>
      <c r="AM93" s="12">
        <f t="shared" ref="AM93:AM95" si="189">AL93-AN93</f>
        <v>18.704188300000002</v>
      </c>
      <c r="AN93" s="12">
        <v>0</v>
      </c>
      <c r="AO93" s="12">
        <f t="shared" ref="AO93:AO95" si="190">AE93+AJ93</f>
        <v>83.54</v>
      </c>
      <c r="AP93" s="12">
        <f t="shared" ref="AP93:AR95" si="191">AG93+AL93</f>
        <v>36.689097200000006</v>
      </c>
      <c r="AQ93" s="12">
        <f t="shared" si="191"/>
        <v>36.689097200000006</v>
      </c>
      <c r="AR93" s="12">
        <f t="shared" si="191"/>
        <v>0</v>
      </c>
    </row>
    <row r="94" spans="1:44" s="13" customFormat="1" hidden="1" x14ac:dyDescent="0.3">
      <c r="A94" s="11" t="s">
        <v>65</v>
      </c>
      <c r="B94" s="4" t="s">
        <v>56</v>
      </c>
      <c r="C94" s="12">
        <v>4.33</v>
      </c>
      <c r="D94" s="12">
        <v>415.21</v>
      </c>
      <c r="E94" s="12">
        <f t="shared" si="174"/>
        <v>1.7978592999999998</v>
      </c>
      <c r="F94" s="12">
        <f t="shared" si="175"/>
        <v>1.7978592999999998</v>
      </c>
      <c r="G94" s="12">
        <v>0</v>
      </c>
      <c r="H94" s="12">
        <v>49.92</v>
      </c>
      <c r="I94" s="16">
        <v>415.21</v>
      </c>
      <c r="J94" s="12">
        <f t="shared" si="176"/>
        <v>20.727283199999999</v>
      </c>
      <c r="K94" s="12">
        <f t="shared" si="177"/>
        <v>20.727283199999999</v>
      </c>
      <c r="L94" s="12">
        <v>0</v>
      </c>
      <c r="M94" s="12">
        <f t="shared" si="178"/>
        <v>54.25</v>
      </c>
      <c r="N94" s="12">
        <f t="shared" si="179"/>
        <v>22.525142499999998</v>
      </c>
      <c r="O94" s="12">
        <f t="shared" si="179"/>
        <v>22.525142499999998</v>
      </c>
      <c r="P94" s="12">
        <f t="shared" si="179"/>
        <v>0</v>
      </c>
      <c r="Q94" s="12">
        <v>49.92</v>
      </c>
      <c r="R94" s="16">
        <v>415.21</v>
      </c>
      <c r="S94" s="12">
        <f t="shared" si="181"/>
        <v>20.727283199999999</v>
      </c>
      <c r="T94" s="12">
        <f t="shared" si="182"/>
        <v>20.727283199999999</v>
      </c>
      <c r="U94" s="12">
        <v>0</v>
      </c>
      <c r="V94" s="12">
        <f t="shared" si="183"/>
        <v>49.92</v>
      </c>
      <c r="W94" s="16">
        <v>430.57</v>
      </c>
      <c r="X94" s="12">
        <f t="shared" si="184"/>
        <v>21.4940544</v>
      </c>
      <c r="Y94" s="12">
        <f t="shared" si="185"/>
        <v>21.4940544</v>
      </c>
      <c r="Z94" s="12">
        <v>0</v>
      </c>
      <c r="AA94" s="12">
        <f t="shared" si="96"/>
        <v>99.84</v>
      </c>
      <c r="AB94" s="12">
        <f t="shared" si="97"/>
        <v>42.221337599999998</v>
      </c>
      <c r="AC94" s="12">
        <f t="shared" si="98"/>
        <v>42.221337599999998</v>
      </c>
      <c r="AD94" s="12">
        <f t="shared" si="99"/>
        <v>0</v>
      </c>
      <c r="AE94" s="12">
        <v>49.92</v>
      </c>
      <c r="AF94" s="16">
        <v>430.57</v>
      </c>
      <c r="AG94" s="12">
        <f t="shared" si="186"/>
        <v>21.4940544</v>
      </c>
      <c r="AH94" s="12">
        <f t="shared" si="187"/>
        <v>21.4940544</v>
      </c>
      <c r="AI94" s="12">
        <v>0</v>
      </c>
      <c r="AJ94" s="12">
        <f t="shared" si="101"/>
        <v>49.92</v>
      </c>
      <c r="AK94" s="16">
        <v>447.79</v>
      </c>
      <c r="AL94" s="12">
        <f t="shared" si="188"/>
        <v>22.353676800000002</v>
      </c>
      <c r="AM94" s="12">
        <f t="shared" si="189"/>
        <v>22.353676800000002</v>
      </c>
      <c r="AN94" s="12">
        <v>0</v>
      </c>
      <c r="AO94" s="12">
        <f t="shared" si="190"/>
        <v>99.84</v>
      </c>
      <c r="AP94" s="12">
        <f t="shared" si="191"/>
        <v>43.847731199999998</v>
      </c>
      <c r="AQ94" s="12">
        <f t="shared" si="191"/>
        <v>43.847731199999998</v>
      </c>
      <c r="AR94" s="12">
        <f t="shared" si="191"/>
        <v>0</v>
      </c>
    </row>
    <row r="95" spans="1:44" s="13" customFormat="1" hidden="1" x14ac:dyDescent="0.3">
      <c r="A95" s="11" t="s">
        <v>66</v>
      </c>
      <c r="B95" s="4" t="s">
        <v>57</v>
      </c>
      <c r="C95" s="12">
        <v>117</v>
      </c>
      <c r="D95" s="12">
        <v>415.21</v>
      </c>
      <c r="E95" s="12">
        <f t="shared" si="174"/>
        <v>48.579569999999997</v>
      </c>
      <c r="F95" s="12">
        <f>E95-G95</f>
        <v>48.579569999999997</v>
      </c>
      <c r="G95" s="12">
        <v>0</v>
      </c>
      <c r="H95" s="12">
        <v>117</v>
      </c>
      <c r="I95" s="16">
        <v>415.21</v>
      </c>
      <c r="J95" s="12">
        <f t="shared" si="176"/>
        <v>48.579569999999997</v>
      </c>
      <c r="K95" s="12">
        <f t="shared" si="177"/>
        <v>48.579569999999997</v>
      </c>
      <c r="L95" s="12">
        <v>0</v>
      </c>
      <c r="M95" s="12">
        <f t="shared" si="178"/>
        <v>234</v>
      </c>
      <c r="N95" s="12">
        <f t="shared" si="179"/>
        <v>97.159139999999994</v>
      </c>
      <c r="O95" s="29">
        <f t="shared" si="179"/>
        <v>97.159139999999994</v>
      </c>
      <c r="P95" s="12">
        <f t="shared" si="179"/>
        <v>0</v>
      </c>
      <c r="Q95" s="12">
        <f t="shared" si="180"/>
        <v>117</v>
      </c>
      <c r="R95" s="16">
        <v>415.21</v>
      </c>
      <c r="S95" s="18">
        <f t="shared" si="181"/>
        <v>48.579569999999997</v>
      </c>
      <c r="T95" s="18">
        <f t="shared" si="182"/>
        <v>48.579569999999997</v>
      </c>
      <c r="U95" s="18">
        <v>0</v>
      </c>
      <c r="V95" s="12">
        <f t="shared" si="183"/>
        <v>117</v>
      </c>
      <c r="W95" s="16">
        <v>430.57</v>
      </c>
      <c r="X95" s="12">
        <f t="shared" si="184"/>
        <v>50.376690000000004</v>
      </c>
      <c r="Y95" s="12">
        <f t="shared" si="185"/>
        <v>50.376690000000004</v>
      </c>
      <c r="Z95" s="12">
        <v>0</v>
      </c>
      <c r="AA95" s="12">
        <f t="shared" si="96"/>
        <v>234</v>
      </c>
      <c r="AB95" s="12">
        <f t="shared" si="97"/>
        <v>98.95626</v>
      </c>
      <c r="AC95" s="29">
        <f t="shared" si="98"/>
        <v>98.95626</v>
      </c>
      <c r="AD95" s="12">
        <f t="shared" si="99"/>
        <v>0</v>
      </c>
      <c r="AE95" s="12">
        <f t="shared" si="100"/>
        <v>117</v>
      </c>
      <c r="AF95" s="16">
        <v>430.57</v>
      </c>
      <c r="AG95" s="12">
        <f t="shared" si="186"/>
        <v>50.376690000000004</v>
      </c>
      <c r="AH95" s="12">
        <f t="shared" si="187"/>
        <v>50.376690000000004</v>
      </c>
      <c r="AI95" s="12">
        <v>0</v>
      </c>
      <c r="AJ95" s="12">
        <f t="shared" si="101"/>
        <v>117</v>
      </c>
      <c r="AK95" s="16">
        <v>447.79</v>
      </c>
      <c r="AL95" s="12">
        <f t="shared" si="188"/>
        <v>52.39143</v>
      </c>
      <c r="AM95" s="12">
        <f t="shared" si="189"/>
        <v>52.39143</v>
      </c>
      <c r="AN95" s="12">
        <v>0</v>
      </c>
      <c r="AO95" s="12">
        <f t="shared" si="190"/>
        <v>234</v>
      </c>
      <c r="AP95" s="12">
        <f t="shared" si="191"/>
        <v>102.76812000000001</v>
      </c>
      <c r="AQ95" s="29">
        <f t="shared" si="191"/>
        <v>102.76812000000001</v>
      </c>
      <c r="AR95" s="12">
        <f t="shared" si="191"/>
        <v>0</v>
      </c>
    </row>
    <row r="96" spans="1:44" s="13" customFormat="1" ht="31.2" hidden="1" x14ac:dyDescent="0.3">
      <c r="A96" s="11" t="s">
        <v>67</v>
      </c>
      <c r="B96" s="26" t="s">
        <v>58</v>
      </c>
      <c r="C96" s="12">
        <f>C97+C98</f>
        <v>58.5</v>
      </c>
      <c r="D96" s="12"/>
      <c r="E96" s="12">
        <f t="shared" ref="E96:AR96" si="192">E97+E98</f>
        <v>24.289784999999995</v>
      </c>
      <c r="F96" s="12">
        <f t="shared" si="192"/>
        <v>8.0965949999999989</v>
      </c>
      <c r="G96" s="12">
        <f t="shared" si="192"/>
        <v>16.193189999999998</v>
      </c>
      <c r="H96" s="12">
        <f t="shared" si="192"/>
        <v>58.5</v>
      </c>
      <c r="I96" s="12"/>
      <c r="J96" s="12">
        <f t="shared" si="192"/>
        <v>24.289784999999995</v>
      </c>
      <c r="K96" s="12">
        <f t="shared" si="192"/>
        <v>8.0965949999999989</v>
      </c>
      <c r="L96" s="12">
        <f t="shared" si="192"/>
        <v>16.193189999999998</v>
      </c>
      <c r="M96" s="12">
        <f t="shared" si="192"/>
        <v>117</v>
      </c>
      <c r="N96" s="12">
        <f t="shared" si="192"/>
        <v>48.57956999999999</v>
      </c>
      <c r="O96" s="12">
        <f t="shared" si="192"/>
        <v>16.193189999999998</v>
      </c>
      <c r="P96" s="12">
        <f t="shared" si="192"/>
        <v>32.386379999999996</v>
      </c>
      <c r="Q96" s="12">
        <f t="shared" si="192"/>
        <v>58.5</v>
      </c>
      <c r="R96" s="12"/>
      <c r="S96" s="12">
        <f t="shared" si="192"/>
        <v>24.289784999999995</v>
      </c>
      <c r="T96" s="12">
        <f t="shared" si="192"/>
        <v>8.0965949999999989</v>
      </c>
      <c r="U96" s="12">
        <f t="shared" si="192"/>
        <v>16.193189999999998</v>
      </c>
      <c r="V96" s="12">
        <f t="shared" si="192"/>
        <v>58.5</v>
      </c>
      <c r="W96" s="12"/>
      <c r="X96" s="12">
        <f t="shared" si="192"/>
        <v>25.188344999999998</v>
      </c>
      <c r="Y96" s="12">
        <f t="shared" si="192"/>
        <v>8.396115</v>
      </c>
      <c r="Z96" s="12">
        <f t="shared" si="192"/>
        <v>16.79223</v>
      </c>
      <c r="AA96" s="12">
        <f t="shared" si="192"/>
        <v>117</v>
      </c>
      <c r="AB96" s="12">
        <f t="shared" si="192"/>
        <v>49.478129999999993</v>
      </c>
      <c r="AC96" s="12">
        <f t="shared" si="192"/>
        <v>16.492709999999999</v>
      </c>
      <c r="AD96" s="12">
        <f t="shared" si="192"/>
        <v>32.985419999999998</v>
      </c>
      <c r="AE96" s="12">
        <f t="shared" si="192"/>
        <v>58.5</v>
      </c>
      <c r="AF96" s="12"/>
      <c r="AG96" s="12">
        <f t="shared" si="192"/>
        <v>25.188344999999998</v>
      </c>
      <c r="AH96" s="12">
        <f t="shared" si="192"/>
        <v>8.396115</v>
      </c>
      <c r="AI96" s="12">
        <f t="shared" si="192"/>
        <v>16.79223</v>
      </c>
      <c r="AJ96" s="12">
        <f t="shared" si="192"/>
        <v>58.5</v>
      </c>
      <c r="AK96" s="12"/>
      <c r="AL96" s="12">
        <f t="shared" si="192"/>
        <v>26.195715000000003</v>
      </c>
      <c r="AM96" s="12">
        <f t="shared" si="192"/>
        <v>8.7319050000000011</v>
      </c>
      <c r="AN96" s="12">
        <f t="shared" si="192"/>
        <v>17.463810000000002</v>
      </c>
      <c r="AO96" s="12">
        <f t="shared" si="192"/>
        <v>117</v>
      </c>
      <c r="AP96" s="12">
        <f t="shared" si="192"/>
        <v>51.384059999999998</v>
      </c>
      <c r="AQ96" s="12">
        <f t="shared" si="192"/>
        <v>17.128019999999999</v>
      </c>
      <c r="AR96" s="12">
        <f t="shared" si="192"/>
        <v>34.256039999999999</v>
      </c>
    </row>
    <row r="97" spans="1:44" hidden="1" x14ac:dyDescent="0.3">
      <c r="A97" s="14"/>
      <c r="B97" s="27" t="s">
        <v>174</v>
      </c>
      <c r="C97" s="16">
        <v>19.5</v>
      </c>
      <c r="D97" s="16">
        <v>415.21</v>
      </c>
      <c r="E97" s="16">
        <f>C97*D97/1000</f>
        <v>8.0965949999999989</v>
      </c>
      <c r="F97" s="16">
        <f>E97-G97</f>
        <v>8.0965949999999989</v>
      </c>
      <c r="G97" s="16">
        <v>0</v>
      </c>
      <c r="H97" s="16">
        <v>19.5</v>
      </c>
      <c r="I97" s="16">
        <v>415.21</v>
      </c>
      <c r="J97" s="16">
        <f t="shared" ref="J97:J98" si="193">H97*I97/1000</f>
        <v>8.0965949999999989</v>
      </c>
      <c r="K97" s="16">
        <f t="shared" ref="K97:K99" si="194">J97-L97</f>
        <v>8.0965949999999989</v>
      </c>
      <c r="L97" s="16">
        <v>0</v>
      </c>
      <c r="M97" s="16">
        <f t="shared" ref="M97:M98" si="195">C97+H97</f>
        <v>39</v>
      </c>
      <c r="N97" s="16">
        <f t="shared" ref="N97:P98" si="196">E97+J97</f>
        <v>16.193189999999998</v>
      </c>
      <c r="O97" s="16">
        <f t="shared" si="196"/>
        <v>16.193189999999998</v>
      </c>
      <c r="P97" s="16">
        <f t="shared" si="196"/>
        <v>0</v>
      </c>
      <c r="Q97" s="16">
        <f t="shared" ref="Q97:Q98" si="197">C97</f>
        <v>19.5</v>
      </c>
      <c r="R97" s="16">
        <v>415.21</v>
      </c>
      <c r="S97" s="28">
        <f t="shared" ref="S97:S98" si="198">Q97*R97/1000</f>
        <v>8.0965949999999989</v>
      </c>
      <c r="T97" s="28">
        <f t="shared" ref="T97:T98" si="199">S97-U97</f>
        <v>8.0965949999999989</v>
      </c>
      <c r="U97" s="28">
        <v>0</v>
      </c>
      <c r="V97" s="16">
        <f t="shared" ref="V97:V98" si="200">H97</f>
        <v>19.5</v>
      </c>
      <c r="W97" s="16">
        <v>430.57</v>
      </c>
      <c r="X97" s="16">
        <f t="shared" ref="X97:X98" si="201">V97*W97/1000</f>
        <v>8.396115</v>
      </c>
      <c r="Y97" s="16">
        <f t="shared" ref="Y97:Y98" si="202">X97-Z97</f>
        <v>8.396115</v>
      </c>
      <c r="Z97" s="16">
        <v>0</v>
      </c>
      <c r="AA97" s="16">
        <f>Q97+V97</f>
        <v>39</v>
      </c>
      <c r="AB97" s="16">
        <f t="shared" ref="AB97:AD99" si="203">S97+X97</f>
        <v>16.492709999999999</v>
      </c>
      <c r="AC97" s="16">
        <f t="shared" si="203"/>
        <v>16.492709999999999</v>
      </c>
      <c r="AD97" s="16">
        <f t="shared" si="203"/>
        <v>0</v>
      </c>
      <c r="AE97" s="16">
        <f>C97</f>
        <v>19.5</v>
      </c>
      <c r="AF97" s="16">
        <v>430.57</v>
      </c>
      <c r="AG97" s="16">
        <f t="shared" ref="AG97:AG98" si="204">AE97*AF97/1000</f>
        <v>8.396115</v>
      </c>
      <c r="AH97" s="16">
        <f t="shared" ref="AH97:AH99" si="205">AG97-AI97</f>
        <v>8.396115</v>
      </c>
      <c r="AI97" s="16">
        <v>0</v>
      </c>
      <c r="AJ97" s="16">
        <f>H97</f>
        <v>19.5</v>
      </c>
      <c r="AK97" s="16">
        <v>447.79</v>
      </c>
      <c r="AL97" s="16">
        <f t="shared" ref="AL97:AL98" si="206">AJ97*AK97/1000</f>
        <v>8.7319050000000011</v>
      </c>
      <c r="AM97" s="16">
        <f t="shared" ref="AM97:AM99" si="207">AL97-AN97</f>
        <v>8.7319050000000011</v>
      </c>
      <c r="AN97" s="16">
        <v>0</v>
      </c>
      <c r="AO97" s="16">
        <f t="shared" ref="AO97:AO98" si="208">AE97+AJ97</f>
        <v>39</v>
      </c>
      <c r="AP97" s="16">
        <f t="shared" ref="AP97:AR99" si="209">AG97+AL97</f>
        <v>17.128019999999999</v>
      </c>
      <c r="AQ97" s="16">
        <f t="shared" si="209"/>
        <v>17.128019999999999</v>
      </c>
      <c r="AR97" s="16">
        <f t="shared" si="209"/>
        <v>0</v>
      </c>
    </row>
    <row r="98" spans="1:44" hidden="1" x14ac:dyDescent="0.3">
      <c r="A98" s="14"/>
      <c r="B98" s="27" t="s">
        <v>175</v>
      </c>
      <c r="C98" s="16">
        <v>39</v>
      </c>
      <c r="D98" s="16">
        <v>415.21</v>
      </c>
      <c r="E98" s="16">
        <f>C98*D98/1000</f>
        <v>16.193189999999998</v>
      </c>
      <c r="F98" s="16">
        <f>E98-G98</f>
        <v>0</v>
      </c>
      <c r="G98" s="16">
        <f>E98</f>
        <v>16.193189999999998</v>
      </c>
      <c r="H98" s="16">
        <v>39</v>
      </c>
      <c r="I98" s="16">
        <v>415.21</v>
      </c>
      <c r="J98" s="16">
        <f t="shared" si="193"/>
        <v>16.193189999999998</v>
      </c>
      <c r="K98" s="16">
        <f t="shared" si="194"/>
        <v>0</v>
      </c>
      <c r="L98" s="16">
        <f>J98</f>
        <v>16.193189999999998</v>
      </c>
      <c r="M98" s="16">
        <f t="shared" si="195"/>
        <v>78</v>
      </c>
      <c r="N98" s="16">
        <f t="shared" si="196"/>
        <v>32.386379999999996</v>
      </c>
      <c r="O98" s="16">
        <f t="shared" si="196"/>
        <v>0</v>
      </c>
      <c r="P98" s="16">
        <f t="shared" si="196"/>
        <v>32.386379999999996</v>
      </c>
      <c r="Q98" s="16">
        <f t="shared" si="197"/>
        <v>39</v>
      </c>
      <c r="R98" s="16">
        <v>415.21</v>
      </c>
      <c r="S98" s="28">
        <f t="shared" si="198"/>
        <v>16.193189999999998</v>
      </c>
      <c r="T98" s="28">
        <f t="shared" si="199"/>
        <v>0</v>
      </c>
      <c r="U98" s="28">
        <f>S98</f>
        <v>16.193189999999998</v>
      </c>
      <c r="V98" s="16">
        <f t="shared" si="200"/>
        <v>39</v>
      </c>
      <c r="W98" s="16">
        <v>430.57</v>
      </c>
      <c r="X98" s="16">
        <f t="shared" si="201"/>
        <v>16.79223</v>
      </c>
      <c r="Y98" s="16">
        <f t="shared" si="202"/>
        <v>0</v>
      </c>
      <c r="Z98" s="16">
        <f>X98</f>
        <v>16.79223</v>
      </c>
      <c r="AA98" s="16">
        <f>Q98+V98</f>
        <v>78</v>
      </c>
      <c r="AB98" s="16">
        <f t="shared" si="203"/>
        <v>32.985419999999998</v>
      </c>
      <c r="AC98" s="16">
        <f t="shared" si="203"/>
        <v>0</v>
      </c>
      <c r="AD98" s="16">
        <f t="shared" si="203"/>
        <v>32.985419999999998</v>
      </c>
      <c r="AE98" s="16">
        <f>C98</f>
        <v>39</v>
      </c>
      <c r="AF98" s="16">
        <v>430.57</v>
      </c>
      <c r="AG98" s="16">
        <f t="shared" si="204"/>
        <v>16.79223</v>
      </c>
      <c r="AH98" s="16">
        <f t="shared" si="205"/>
        <v>0</v>
      </c>
      <c r="AI98" s="16">
        <f>AG98</f>
        <v>16.79223</v>
      </c>
      <c r="AJ98" s="16">
        <f>H98</f>
        <v>39</v>
      </c>
      <c r="AK98" s="16">
        <v>447.79</v>
      </c>
      <c r="AL98" s="16">
        <f t="shared" si="206"/>
        <v>17.463810000000002</v>
      </c>
      <c r="AM98" s="16">
        <f t="shared" si="207"/>
        <v>0</v>
      </c>
      <c r="AN98" s="16">
        <f>AL98</f>
        <v>17.463810000000002</v>
      </c>
      <c r="AO98" s="16">
        <f t="shared" si="208"/>
        <v>78</v>
      </c>
      <c r="AP98" s="16">
        <f t="shared" si="209"/>
        <v>34.256039999999999</v>
      </c>
      <c r="AQ98" s="16">
        <f t="shared" si="209"/>
        <v>0</v>
      </c>
      <c r="AR98" s="16">
        <f t="shared" si="209"/>
        <v>34.256039999999999</v>
      </c>
    </row>
    <row r="99" spans="1:44" s="13" customFormat="1" ht="31.2" x14ac:dyDescent="0.3">
      <c r="A99" s="11" t="s">
        <v>68</v>
      </c>
      <c r="B99" s="4" t="s">
        <v>180</v>
      </c>
      <c r="C99" s="12">
        <v>75</v>
      </c>
      <c r="D99" s="12">
        <v>415.21</v>
      </c>
      <c r="E99" s="12">
        <f t="shared" si="174"/>
        <v>31.140750000000001</v>
      </c>
      <c r="F99" s="12">
        <f t="shared" ref="F99" si="210">E99-G99</f>
        <v>30.268809000000001</v>
      </c>
      <c r="G99" s="12">
        <f>2.1*D99/1000</f>
        <v>0.87194100000000008</v>
      </c>
      <c r="H99" s="12">
        <v>75</v>
      </c>
      <c r="I99" s="16">
        <v>415.21</v>
      </c>
      <c r="J99" s="12">
        <f t="shared" si="176"/>
        <v>31.140750000000001</v>
      </c>
      <c r="K99" s="12">
        <f t="shared" si="194"/>
        <v>29.272304999999999</v>
      </c>
      <c r="L99" s="12">
        <f>4.5*I99/1000</f>
        <v>1.8684449999999999</v>
      </c>
      <c r="M99" s="12">
        <f t="shared" si="178"/>
        <v>150</v>
      </c>
      <c r="N99" s="12">
        <f t="shared" si="179"/>
        <v>62.281500000000001</v>
      </c>
      <c r="O99" s="12">
        <f t="shared" si="179"/>
        <v>59.541114</v>
      </c>
      <c r="P99" s="12">
        <f t="shared" si="179"/>
        <v>2.740386</v>
      </c>
      <c r="Q99" s="12">
        <f t="shared" si="180"/>
        <v>75</v>
      </c>
      <c r="R99" s="16">
        <v>415.21</v>
      </c>
      <c r="S99" s="12">
        <f t="shared" si="181"/>
        <v>31.140750000000001</v>
      </c>
      <c r="T99" s="12">
        <f>S99-U99</f>
        <v>29.272304999999999</v>
      </c>
      <c r="U99" s="12">
        <f>4.5*R99/1000</f>
        <v>1.8684449999999999</v>
      </c>
      <c r="V99" s="12">
        <f>H99</f>
        <v>75</v>
      </c>
      <c r="W99" s="16">
        <v>430.57</v>
      </c>
      <c r="X99" s="12">
        <f t="shared" si="184"/>
        <v>32.292749999999998</v>
      </c>
      <c r="Y99" s="12">
        <f>X99-Z99</f>
        <v>30.355184999999999</v>
      </c>
      <c r="Z99" s="12">
        <f>4.5*W99/1000</f>
        <v>1.937565</v>
      </c>
      <c r="AA99" s="12">
        <f>Q99+V99</f>
        <v>150</v>
      </c>
      <c r="AB99" s="12">
        <f t="shared" si="203"/>
        <v>63.433499999999995</v>
      </c>
      <c r="AC99" s="12">
        <f t="shared" si="203"/>
        <v>59.627489999999995</v>
      </c>
      <c r="AD99" s="12">
        <f t="shared" si="203"/>
        <v>3.8060099999999997</v>
      </c>
      <c r="AE99" s="12">
        <f>C99</f>
        <v>75</v>
      </c>
      <c r="AF99" s="16">
        <v>430.57</v>
      </c>
      <c r="AG99" s="12">
        <f t="shared" si="186"/>
        <v>32.292749999999998</v>
      </c>
      <c r="AH99" s="12">
        <f t="shared" si="205"/>
        <v>30.355184999999999</v>
      </c>
      <c r="AI99" s="12">
        <f>4.5*AF99/1000</f>
        <v>1.937565</v>
      </c>
      <c r="AJ99" s="12">
        <f>H99</f>
        <v>75</v>
      </c>
      <c r="AK99" s="16">
        <v>447.79</v>
      </c>
      <c r="AL99" s="12">
        <f t="shared" si="188"/>
        <v>33.584249999999997</v>
      </c>
      <c r="AM99" s="12">
        <f t="shared" si="207"/>
        <v>31.569194999999997</v>
      </c>
      <c r="AN99" s="12">
        <f>4.5*AK99/1000</f>
        <v>2.0150550000000003</v>
      </c>
      <c r="AO99" s="12">
        <f>AE99+AJ99</f>
        <v>150</v>
      </c>
      <c r="AP99" s="12">
        <f t="shared" si="209"/>
        <v>65.876999999999995</v>
      </c>
      <c r="AQ99" s="12">
        <f t="shared" si="209"/>
        <v>61.924379999999999</v>
      </c>
      <c r="AR99" s="12">
        <f t="shared" si="209"/>
        <v>3.9526200000000005</v>
      </c>
    </row>
    <row r="100" spans="1:44" s="13" customFormat="1" x14ac:dyDescent="0.3">
      <c r="A100" s="11"/>
      <c r="B100" s="5" t="s">
        <v>59</v>
      </c>
      <c r="C100" s="12">
        <f>C19+C36+C91+C92+C93+C94+C95+C96+C99</f>
        <v>12690.529999999999</v>
      </c>
      <c r="D100" s="12"/>
      <c r="E100" s="12">
        <f>E19+E36+E91+E92+E93+E94+E95+E96+E99</f>
        <v>5269.2349612999988</v>
      </c>
      <c r="F100" s="12">
        <f>F19+F36+F91+F92+F93+F94+F95+F96+F99</f>
        <v>5198.2149459000002</v>
      </c>
      <c r="G100" s="12">
        <f>G19+G36+G91+G92+G93+G94+G95+G96+G99</f>
        <v>71.020015400000005</v>
      </c>
      <c r="H100" s="12">
        <f>H19+H36+H91+H92+H93+H94+H95+H96+H99</f>
        <v>12907.689999999999</v>
      </c>
      <c r="I100" s="12"/>
      <c r="J100" s="12">
        <f t="shared" ref="J100:Q100" si="211">J19+J36+J91+J92+J93+J94+J95+J96+J99</f>
        <v>5359.4019649000002</v>
      </c>
      <c r="K100" s="12">
        <f t="shared" si="211"/>
        <v>5279.6002580000013</v>
      </c>
      <c r="L100" s="12">
        <f t="shared" si="211"/>
        <v>79.801706899999985</v>
      </c>
      <c r="M100" s="12">
        <f t="shared" si="211"/>
        <v>25598.219999999998</v>
      </c>
      <c r="N100" s="12">
        <f t="shared" si="211"/>
        <v>10628.636926199997</v>
      </c>
      <c r="O100" s="12">
        <f t="shared" si="211"/>
        <v>10477.8152039</v>
      </c>
      <c r="P100" s="12">
        <f t="shared" si="211"/>
        <v>150.8217223</v>
      </c>
      <c r="Q100" s="12">
        <f t="shared" si="211"/>
        <v>12742.92</v>
      </c>
      <c r="R100" s="12"/>
      <c r="S100" s="12">
        <f>S19+S36+S91+S92+S93+S94+S95+S96+S99</f>
        <v>5290.9878131999994</v>
      </c>
      <c r="T100" s="12">
        <f>T19+T36+T91+T92+T93+T94+T95+T96+T99</f>
        <v>5224.9112937999998</v>
      </c>
      <c r="U100" s="12">
        <f>U19+U36+U91+U92+U93+U94+U95+U96+U99</f>
        <v>66.076519399999995</v>
      </c>
      <c r="V100" s="12">
        <f>V19+V36+V91+V92+V93+V94+V95+V96+V99</f>
        <v>12900.89</v>
      </c>
      <c r="W100" s="12"/>
      <c r="X100" s="12">
        <f t="shared" ref="X100:AE100" si="212">X19+X36+X91+X92+X93+X94+X95+X96+X99</f>
        <v>5554.7362073000004</v>
      </c>
      <c r="Y100" s="12">
        <f t="shared" si="212"/>
        <v>5478.1421100000016</v>
      </c>
      <c r="Z100" s="12">
        <f t="shared" si="212"/>
        <v>76.594097300000001</v>
      </c>
      <c r="AA100" s="12">
        <f t="shared" si="212"/>
        <v>25643.809999999998</v>
      </c>
      <c r="AB100" s="12">
        <f t="shared" si="212"/>
        <v>10845.724020499998</v>
      </c>
      <c r="AC100" s="12">
        <f t="shared" si="212"/>
        <v>10703.053403800002</v>
      </c>
      <c r="AD100" s="12">
        <f t="shared" si="212"/>
        <v>142.67061669999998</v>
      </c>
      <c r="AE100" s="12">
        <f t="shared" si="212"/>
        <v>12742.92</v>
      </c>
      <c r="AF100" s="12"/>
      <c r="AG100" s="12">
        <f>AG19+AG36+AG91+AG92+AG93+AG94+AG95+AG96+AG99</f>
        <v>5486.7190643999993</v>
      </c>
      <c r="AH100" s="12">
        <f>AH19+AH36+AH91+AH92+AH93+AH94+AH95+AH96+AH99</f>
        <v>5418.1981546000006</v>
      </c>
      <c r="AI100" s="12">
        <f>AI19+AI36+AI91+AI92+AI93+AI94+AI95+AI96+AI99</f>
        <v>68.520909800000013</v>
      </c>
      <c r="AJ100" s="12">
        <f>AJ19+AJ36+AJ91+AJ92+AJ93+AJ94+AJ95+AJ96+AJ99</f>
        <v>12900.89</v>
      </c>
      <c r="AK100" s="12"/>
      <c r="AL100" s="12">
        <f t="shared" ref="AL100:AR100" si="213">AL19+AL36+AL91+AL92+AL93+AL94+AL95+AL96+AL99</f>
        <v>5776.8895331000003</v>
      </c>
      <c r="AM100" s="12">
        <f t="shared" si="213"/>
        <v>5697.2321700000002</v>
      </c>
      <c r="AN100" s="12">
        <f t="shared" si="213"/>
        <v>79.657363100000012</v>
      </c>
      <c r="AO100" s="12">
        <f t="shared" si="213"/>
        <v>25643.809999999998</v>
      </c>
      <c r="AP100" s="12">
        <f t="shared" si="213"/>
        <v>11263.608597500002</v>
      </c>
      <c r="AQ100" s="12">
        <f t="shared" si="213"/>
        <v>11115.430324600002</v>
      </c>
      <c r="AR100" s="12">
        <f t="shared" si="213"/>
        <v>148.1782729</v>
      </c>
    </row>
  </sheetData>
  <mergeCells count="14">
    <mergeCell ref="AO15:AR16"/>
    <mergeCell ref="C16:G16"/>
    <mergeCell ref="H16:L16"/>
    <mergeCell ref="M16:P16"/>
    <mergeCell ref="A12:AR12"/>
    <mergeCell ref="A13:AR13"/>
    <mergeCell ref="A15:A17"/>
    <mergeCell ref="B15:B17"/>
    <mergeCell ref="C15:P15"/>
    <mergeCell ref="Q15:U16"/>
    <mergeCell ref="V15:Z16"/>
    <mergeCell ref="AA15:AD16"/>
    <mergeCell ref="AE15:AI16"/>
    <mergeCell ref="AJ15:AN16"/>
  </mergeCells>
  <pageMargins left="0.31496062992125984" right="0.31496062992125984" top="0.74803149606299213" bottom="0.35433070866141736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3</vt:lpstr>
      <vt:lpstr>'Прилож № 3'!Заголовки_для_печати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2022-11-15T08:48:23Z</dcterms:modified>
</cp:coreProperties>
</file>