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ФБ,ОБ,ГБ,ВНБ" sheetId="2" r:id="rId1"/>
  </sheets>
  <definedNames>
    <definedName name="_xlnm.Print_Area" localSheetId="0">'ФБ,ОБ,ГБ,ВНБ'!$A$1:$O$222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93" i="2" l="1"/>
  <c r="M183" i="2" l="1"/>
  <c r="L45" i="2"/>
  <c r="M107" i="2" l="1"/>
  <c r="N107" i="2"/>
  <c r="N106" i="2" s="1"/>
  <c r="O107" i="2"/>
  <c r="L107" i="2"/>
  <c r="K110" i="2"/>
  <c r="M110" i="2"/>
  <c r="N110" i="2"/>
  <c r="O110" i="2"/>
  <c r="L110" i="2"/>
  <c r="M108" i="2"/>
  <c r="N108" i="2"/>
  <c r="O108" i="2"/>
  <c r="O106" i="2" s="1"/>
  <c r="L143" i="2"/>
  <c r="M153" i="2"/>
  <c r="N153" i="2"/>
  <c r="O153" i="2"/>
  <c r="L153" i="2"/>
  <c r="M165" i="2"/>
  <c r="N165" i="2"/>
  <c r="O165" i="2"/>
  <c r="M170" i="2"/>
  <c r="N170" i="2"/>
  <c r="O170" i="2"/>
  <c r="L170" i="2"/>
  <c r="M175" i="2"/>
  <c r="N175" i="2"/>
  <c r="O175" i="2"/>
  <c r="L175" i="2"/>
  <c r="M180" i="2"/>
  <c r="N180" i="2"/>
  <c r="O180" i="2"/>
  <c r="L180" i="2"/>
  <c r="N200" i="2"/>
  <c r="O200" i="2"/>
  <c r="M200" i="2"/>
  <c r="L200" i="2"/>
  <c r="M190" i="2"/>
  <c r="N190" i="2"/>
  <c r="O190" i="2"/>
  <c r="M195" i="2"/>
  <c r="N195" i="2"/>
  <c r="O195" i="2"/>
  <c r="L195" i="2"/>
  <c r="L190" i="2"/>
  <c r="M106" i="2" l="1"/>
  <c r="D156" i="2"/>
  <c r="D157" i="2"/>
  <c r="L32" i="2" l="1"/>
  <c r="L25" i="2" s="1"/>
  <c r="O103" i="2" l="1"/>
  <c r="N103" i="2"/>
  <c r="M103" i="2" l="1"/>
  <c r="D204" i="2" l="1"/>
  <c r="D203" i="2"/>
  <c r="D202" i="2"/>
  <c r="D201" i="2"/>
  <c r="I200" i="2"/>
  <c r="H200" i="2"/>
  <c r="G200" i="2"/>
  <c r="F200" i="2"/>
  <c r="E200" i="2"/>
  <c r="D200" i="2" l="1"/>
  <c r="L109" i="2"/>
  <c r="L102" i="2" s="1"/>
  <c r="L16" i="2" s="1"/>
  <c r="M32" i="2" l="1"/>
  <c r="M25" i="2" s="1"/>
  <c r="M45" i="2" l="1"/>
  <c r="M100" i="2" l="1"/>
  <c r="D199" i="2" l="1"/>
  <c r="D198" i="2"/>
  <c r="D197" i="2"/>
  <c r="D196" i="2"/>
  <c r="I195" i="2"/>
  <c r="H195" i="2"/>
  <c r="G195" i="2"/>
  <c r="F195" i="2"/>
  <c r="E195" i="2"/>
  <c r="D195" i="2" l="1"/>
  <c r="O51" i="2"/>
  <c r="M76" i="2"/>
  <c r="O35" i="2"/>
  <c r="N32" i="2" l="1"/>
  <c r="L167" i="2" l="1"/>
  <c r="L165" i="2" l="1"/>
  <c r="L108" i="2"/>
  <c r="L106" i="2" s="1"/>
  <c r="L101" i="2" l="1"/>
  <c r="L103" i="2"/>
  <c r="L76" i="2" l="1"/>
  <c r="L111" i="2" l="1"/>
  <c r="M111" i="2"/>
  <c r="N111" i="2"/>
  <c r="O111" i="2"/>
  <c r="D194" i="2"/>
  <c r="D193" i="2"/>
  <c r="D192" i="2"/>
  <c r="D191" i="2"/>
  <c r="I190" i="2"/>
  <c r="H190" i="2"/>
  <c r="G190" i="2"/>
  <c r="F190" i="2"/>
  <c r="E190" i="2"/>
  <c r="D190" i="2" l="1"/>
  <c r="L217" i="2"/>
  <c r="L185" i="2" l="1"/>
  <c r="D189" i="2"/>
  <c r="D188" i="2"/>
  <c r="D187" i="2"/>
  <c r="D186" i="2"/>
  <c r="O185" i="2"/>
  <c r="N185" i="2"/>
  <c r="M185" i="2"/>
  <c r="I185" i="2"/>
  <c r="H185" i="2"/>
  <c r="G185" i="2"/>
  <c r="F185" i="2"/>
  <c r="E185" i="2"/>
  <c r="D185" i="2" l="1"/>
  <c r="K153" i="2"/>
  <c r="D158" i="2" l="1"/>
  <c r="L104" i="2" l="1"/>
  <c r="L18" i="2" s="1"/>
  <c r="D24" i="2" l="1"/>
  <c r="D16" i="2"/>
  <c r="K18" i="2"/>
  <c r="K26" i="2" s="1"/>
  <c r="D26" i="2" s="1"/>
  <c r="D18" i="2" l="1"/>
  <c r="D102" i="2"/>
  <c r="D109" i="2"/>
  <c r="K104" i="2"/>
  <c r="L100" i="2" l="1"/>
  <c r="L99" i="2" s="1"/>
  <c r="D184" i="2"/>
  <c r="D183" i="2"/>
  <c r="D182" i="2"/>
  <c r="D181" i="2"/>
  <c r="I180" i="2"/>
  <c r="H180" i="2"/>
  <c r="G180" i="2"/>
  <c r="F180" i="2"/>
  <c r="E180" i="2"/>
  <c r="D180" i="2" l="1"/>
  <c r="K111" i="2"/>
  <c r="D111" i="2"/>
  <c r="D104" i="2" l="1"/>
  <c r="K66" i="2"/>
  <c r="K51" i="2"/>
  <c r="K45" i="2" l="1"/>
  <c r="K35" i="2"/>
  <c r="K32" i="2" l="1"/>
  <c r="K25" i="2" s="1"/>
  <c r="K175" i="2" l="1"/>
  <c r="O31" i="2" l="1"/>
  <c r="O32" i="2"/>
  <c r="N31" i="2"/>
  <c r="M31" i="2"/>
  <c r="L31" i="2"/>
  <c r="K31" i="2"/>
  <c r="J31" i="2"/>
  <c r="J32" i="2"/>
  <c r="I31" i="2"/>
  <c r="I32" i="2"/>
  <c r="H31" i="2"/>
  <c r="H32" i="2"/>
  <c r="G31" i="2"/>
  <c r="G32" i="2"/>
  <c r="F31" i="2"/>
  <c r="F32" i="2"/>
  <c r="E31" i="2"/>
  <c r="E32" i="2"/>
  <c r="E30" i="2"/>
  <c r="F30" i="2"/>
  <c r="G30" i="2"/>
  <c r="H30" i="2"/>
  <c r="I30" i="2"/>
  <c r="J30" i="2"/>
  <c r="K30" i="2"/>
  <c r="M30" i="2"/>
  <c r="N30" i="2"/>
  <c r="O30" i="2"/>
  <c r="L30" i="2"/>
  <c r="L62" i="2"/>
  <c r="L88" i="2"/>
  <c r="L212" i="2"/>
  <c r="N101" i="2"/>
  <c r="K108" i="2"/>
  <c r="K101" i="2" s="1"/>
  <c r="J108" i="2"/>
  <c r="J110" i="2"/>
  <c r="I108" i="2"/>
  <c r="I110" i="2"/>
  <c r="H108" i="2"/>
  <c r="H110" i="2"/>
  <c r="G108" i="2"/>
  <c r="G110" i="2"/>
  <c r="F108" i="2"/>
  <c r="F110" i="2"/>
  <c r="E108" i="2"/>
  <c r="E110" i="2"/>
  <c r="E107" i="2"/>
  <c r="F107" i="2"/>
  <c r="G107" i="2"/>
  <c r="H107" i="2"/>
  <c r="I107" i="2"/>
  <c r="J107" i="2"/>
  <c r="K107" i="2"/>
  <c r="N40" i="2" l="1"/>
  <c r="D46" i="2" l="1"/>
  <c r="D47" i="2"/>
  <c r="D48" i="2"/>
  <c r="D49" i="2"/>
  <c r="D50" i="2"/>
  <c r="F35" i="2" l="1"/>
  <c r="G35" i="2"/>
  <c r="H35" i="2"/>
  <c r="I35" i="2"/>
  <c r="J35" i="2"/>
  <c r="E35" i="2"/>
  <c r="D38" i="2" l="1"/>
  <c r="J45" i="2" l="1"/>
  <c r="K40" i="2" l="1"/>
  <c r="D37" i="2"/>
  <c r="D39" i="2"/>
  <c r="D36" i="2"/>
  <c r="N35" i="2"/>
  <c r="M35" i="2"/>
  <c r="L35" i="2"/>
  <c r="D35" i="2" l="1"/>
  <c r="D179" i="2" l="1"/>
  <c r="D178" i="2"/>
  <c r="D177" i="2"/>
  <c r="D176" i="2"/>
  <c r="I175" i="2"/>
  <c r="H175" i="2"/>
  <c r="G175" i="2"/>
  <c r="F175" i="2"/>
  <c r="E175" i="2"/>
  <c r="D175" i="2" l="1"/>
  <c r="F170" i="2" l="1"/>
  <c r="G170" i="2"/>
  <c r="H170" i="2"/>
  <c r="I170" i="2"/>
  <c r="J170" i="2"/>
  <c r="K170" i="2"/>
  <c r="E170" i="2"/>
  <c r="D171" i="2"/>
  <c r="D172" i="2"/>
  <c r="D173" i="2"/>
  <c r="D174" i="2"/>
  <c r="D170" i="2" l="1"/>
  <c r="D169" i="2" l="1"/>
  <c r="D168" i="2"/>
  <c r="D167" i="2"/>
  <c r="D166" i="2"/>
  <c r="K165" i="2"/>
  <c r="J165" i="2"/>
  <c r="I165" i="2"/>
  <c r="H165" i="2"/>
  <c r="G165" i="2"/>
  <c r="F165" i="2"/>
  <c r="E165" i="2"/>
  <c r="D164" i="2"/>
  <c r="D163" i="2"/>
  <c r="D162" i="2"/>
  <c r="D161" i="2"/>
  <c r="O160" i="2"/>
  <c r="N160" i="2"/>
  <c r="M160" i="2"/>
  <c r="L160" i="2"/>
  <c r="K160" i="2"/>
  <c r="J160" i="2"/>
  <c r="I160" i="2"/>
  <c r="H160" i="2"/>
  <c r="G160" i="2"/>
  <c r="F160" i="2"/>
  <c r="E160" i="2"/>
  <c r="D165" i="2" l="1"/>
  <c r="D160" i="2"/>
  <c r="E153" i="2"/>
  <c r="F153" i="2"/>
  <c r="G153" i="2"/>
  <c r="H153" i="2"/>
  <c r="I153" i="2"/>
  <c r="J153" i="2"/>
  <c r="D154" i="2"/>
  <c r="D155" i="2"/>
  <c r="D159" i="2"/>
  <c r="D153" i="2" l="1"/>
  <c r="I217" i="2"/>
  <c r="D79" i="2" l="1"/>
  <c r="E103" i="2" l="1"/>
  <c r="F112" i="2"/>
  <c r="F105" i="2" s="1"/>
  <c r="G112" i="2"/>
  <c r="G105" i="2" s="1"/>
  <c r="H112" i="2"/>
  <c r="H105" i="2" s="1"/>
  <c r="I112" i="2"/>
  <c r="I105" i="2" s="1"/>
  <c r="J112" i="2"/>
  <c r="J105" i="2" s="1"/>
  <c r="K112" i="2"/>
  <c r="K106" i="2" s="1"/>
  <c r="L112" i="2"/>
  <c r="M112" i="2"/>
  <c r="N112" i="2"/>
  <c r="N105" i="2" s="1"/>
  <c r="O112" i="2"/>
  <c r="O105" i="2" s="1"/>
  <c r="F103" i="2"/>
  <c r="G103" i="2"/>
  <c r="H103" i="2"/>
  <c r="I103" i="2"/>
  <c r="J103" i="2"/>
  <c r="K103" i="2"/>
  <c r="F101" i="2"/>
  <c r="G101" i="2"/>
  <c r="H101" i="2"/>
  <c r="I101" i="2"/>
  <c r="J101" i="2"/>
  <c r="M101" i="2"/>
  <c r="M99" i="2" s="1"/>
  <c r="O101" i="2"/>
  <c r="F100" i="2"/>
  <c r="G100" i="2"/>
  <c r="H100" i="2"/>
  <c r="I100" i="2"/>
  <c r="J100" i="2"/>
  <c r="K100" i="2"/>
  <c r="N100" i="2"/>
  <c r="N99" i="2" s="1"/>
  <c r="O100" i="2"/>
  <c r="O99" i="2" s="1"/>
  <c r="E101" i="2"/>
  <c r="E112" i="2"/>
  <c r="E105" i="2" s="1"/>
  <c r="E100" i="2"/>
  <c r="K99" i="2" l="1"/>
  <c r="M105" i="2"/>
  <c r="L105" i="2"/>
  <c r="K105" i="2"/>
  <c r="D103" i="2"/>
  <c r="D110" i="2" s="1"/>
  <c r="D100" i="2"/>
  <c r="D107" i="2" s="1"/>
  <c r="E99" i="2"/>
  <c r="D101" i="2"/>
  <c r="D108" i="2" s="1"/>
  <c r="E33" i="2" l="1"/>
  <c r="E27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M23" i="2"/>
  <c r="N23" i="2"/>
  <c r="O23" i="2"/>
  <c r="E23" i="2"/>
  <c r="F25" i="2"/>
  <c r="G25" i="2"/>
  <c r="I25" i="2"/>
  <c r="J25" i="2"/>
  <c r="N25" i="2"/>
  <c r="O25" i="2"/>
  <c r="F33" i="2"/>
  <c r="F27" i="2" s="1"/>
  <c r="G33" i="2"/>
  <c r="G27" i="2" s="1"/>
  <c r="H33" i="2"/>
  <c r="H27" i="2" s="1"/>
  <c r="I33" i="2"/>
  <c r="J33" i="2"/>
  <c r="J27" i="2" s="1"/>
  <c r="K33" i="2"/>
  <c r="K27" i="2" s="1"/>
  <c r="L33" i="2"/>
  <c r="L27" i="2" s="1"/>
  <c r="M33" i="2"/>
  <c r="M27" i="2" s="1"/>
  <c r="N33" i="2"/>
  <c r="N27" i="2" s="1"/>
  <c r="O33" i="2"/>
  <c r="O27" i="2" s="1"/>
  <c r="F34" i="2"/>
  <c r="F28" i="2" s="1"/>
  <c r="G34" i="2"/>
  <c r="G28" i="2" s="1"/>
  <c r="H34" i="2"/>
  <c r="H28" i="2" s="1"/>
  <c r="I34" i="2"/>
  <c r="I28" i="2" s="1"/>
  <c r="J34" i="2"/>
  <c r="J28" i="2" s="1"/>
  <c r="K34" i="2"/>
  <c r="L34" i="2"/>
  <c r="L28" i="2" s="1"/>
  <c r="M34" i="2"/>
  <c r="N34" i="2"/>
  <c r="O34" i="2"/>
  <c r="E34" i="2"/>
  <c r="E28" i="2" s="1"/>
  <c r="D44" i="2"/>
  <c r="L40" i="2"/>
  <c r="M40" i="2"/>
  <c r="O40" i="2"/>
  <c r="F45" i="2"/>
  <c r="G45" i="2"/>
  <c r="H45" i="2"/>
  <c r="I45" i="2"/>
  <c r="N45" i="2"/>
  <c r="O45" i="2"/>
  <c r="E45" i="2"/>
  <c r="F51" i="2"/>
  <c r="E51" i="2"/>
  <c r="G51" i="2"/>
  <c r="H51" i="2"/>
  <c r="I51" i="2"/>
  <c r="J51" i="2"/>
  <c r="L51" i="2"/>
  <c r="M51" i="2"/>
  <c r="N51" i="2"/>
  <c r="D52" i="2"/>
  <c r="J63" i="2"/>
  <c r="J58" i="2" s="1"/>
  <c r="H62" i="2"/>
  <c r="H57" i="2" s="1"/>
  <c r="F65" i="2"/>
  <c r="G65" i="2"/>
  <c r="H65" i="2"/>
  <c r="H60" i="2" s="1"/>
  <c r="I65" i="2"/>
  <c r="I60" i="2" s="1"/>
  <c r="J65" i="2"/>
  <c r="J60" i="2" s="1"/>
  <c r="K65" i="2"/>
  <c r="K60" i="2" s="1"/>
  <c r="L65" i="2"/>
  <c r="L60" i="2" s="1"/>
  <c r="M65" i="2"/>
  <c r="M60" i="2" s="1"/>
  <c r="N65" i="2"/>
  <c r="N60" i="2" s="1"/>
  <c r="O65" i="2"/>
  <c r="O60" i="2" s="1"/>
  <c r="F64" i="2"/>
  <c r="F59" i="2" s="1"/>
  <c r="G64" i="2"/>
  <c r="G59" i="2" s="1"/>
  <c r="H64" i="2"/>
  <c r="H59" i="2" s="1"/>
  <c r="I64" i="2"/>
  <c r="I59" i="2" s="1"/>
  <c r="J64" i="2"/>
  <c r="J59" i="2" s="1"/>
  <c r="K64" i="2"/>
  <c r="K59" i="2" s="1"/>
  <c r="L64" i="2"/>
  <c r="L59" i="2" s="1"/>
  <c r="M64" i="2"/>
  <c r="M59" i="2" s="1"/>
  <c r="N64" i="2"/>
  <c r="N59" i="2" s="1"/>
  <c r="O64" i="2"/>
  <c r="O59" i="2" s="1"/>
  <c r="F63" i="2"/>
  <c r="F58" i="2" s="1"/>
  <c r="G63" i="2"/>
  <c r="H63" i="2"/>
  <c r="H58" i="2" s="1"/>
  <c r="I63" i="2"/>
  <c r="I58" i="2" s="1"/>
  <c r="K63" i="2"/>
  <c r="K58" i="2" s="1"/>
  <c r="L63" i="2"/>
  <c r="L58" i="2" s="1"/>
  <c r="M63" i="2"/>
  <c r="M58" i="2" s="1"/>
  <c r="N63" i="2"/>
  <c r="N58" i="2" s="1"/>
  <c r="O63" i="2"/>
  <c r="O58" i="2" s="1"/>
  <c r="E63" i="2"/>
  <c r="E58" i="2" s="1"/>
  <c r="F62" i="2"/>
  <c r="F57" i="2" s="1"/>
  <c r="E62" i="2"/>
  <c r="E57" i="2" s="1"/>
  <c r="G62" i="2"/>
  <c r="G57" i="2" s="1"/>
  <c r="I62" i="2"/>
  <c r="I57" i="2" s="1"/>
  <c r="J62" i="2"/>
  <c r="J57" i="2" s="1"/>
  <c r="K62" i="2"/>
  <c r="K57" i="2" s="1"/>
  <c r="L57" i="2"/>
  <c r="M62" i="2"/>
  <c r="M57" i="2" s="1"/>
  <c r="N62" i="2"/>
  <c r="N57" i="2" s="1"/>
  <c r="O62" i="2"/>
  <c r="O57" i="2" s="1"/>
  <c r="E64" i="2"/>
  <c r="E59" i="2" s="1"/>
  <c r="E65" i="2"/>
  <c r="F66" i="2"/>
  <c r="G66" i="2"/>
  <c r="H66" i="2"/>
  <c r="I66" i="2"/>
  <c r="J66" i="2"/>
  <c r="L66" i="2"/>
  <c r="M66" i="2"/>
  <c r="N66" i="2"/>
  <c r="O66" i="2"/>
  <c r="E66" i="2"/>
  <c r="H71" i="2"/>
  <c r="F71" i="2"/>
  <c r="G71" i="2"/>
  <c r="I71" i="2"/>
  <c r="J71" i="2"/>
  <c r="K71" i="2"/>
  <c r="L71" i="2"/>
  <c r="M71" i="2"/>
  <c r="N71" i="2"/>
  <c r="O71" i="2"/>
  <c r="E71" i="2"/>
  <c r="F76" i="2"/>
  <c r="G76" i="2"/>
  <c r="H76" i="2"/>
  <c r="I76" i="2"/>
  <c r="J76" i="2"/>
  <c r="K76" i="2"/>
  <c r="N76" i="2"/>
  <c r="O76" i="2"/>
  <c r="E76" i="2"/>
  <c r="E92" i="2"/>
  <c r="E86" i="2" s="1"/>
  <c r="L91" i="2"/>
  <c r="L85" i="2" s="1"/>
  <c r="J90" i="2"/>
  <c r="J84" i="2" s="1"/>
  <c r="E88" i="2"/>
  <c r="E82" i="2" s="1"/>
  <c r="E93" i="2"/>
  <c r="F92" i="2"/>
  <c r="F86" i="2" s="1"/>
  <c r="G92" i="2"/>
  <c r="G86" i="2" s="1"/>
  <c r="H92" i="2"/>
  <c r="H86" i="2" s="1"/>
  <c r="I92" i="2"/>
  <c r="I86" i="2" s="1"/>
  <c r="J92" i="2"/>
  <c r="J86" i="2" s="1"/>
  <c r="K92" i="2"/>
  <c r="K86" i="2" s="1"/>
  <c r="L92" i="2"/>
  <c r="L86" i="2" s="1"/>
  <c r="M92" i="2"/>
  <c r="M86" i="2" s="1"/>
  <c r="N92" i="2"/>
  <c r="N86" i="2" s="1"/>
  <c r="O92" i="2"/>
  <c r="O86" i="2" s="1"/>
  <c r="F91" i="2"/>
  <c r="F85" i="2" s="1"/>
  <c r="G91" i="2"/>
  <c r="G85" i="2" s="1"/>
  <c r="H91" i="2"/>
  <c r="H85" i="2" s="1"/>
  <c r="I91" i="2"/>
  <c r="I85" i="2" s="1"/>
  <c r="J91" i="2"/>
  <c r="J85" i="2" s="1"/>
  <c r="K91" i="2"/>
  <c r="K85" i="2" s="1"/>
  <c r="M91" i="2"/>
  <c r="M85" i="2" s="1"/>
  <c r="N91" i="2"/>
  <c r="N85" i="2" s="1"/>
  <c r="O91" i="2"/>
  <c r="O85" i="2" s="1"/>
  <c r="F90" i="2"/>
  <c r="F84" i="2" s="1"/>
  <c r="G90" i="2"/>
  <c r="H90" i="2"/>
  <c r="H84" i="2" s="1"/>
  <c r="I90" i="2"/>
  <c r="I84" i="2" s="1"/>
  <c r="K90" i="2"/>
  <c r="K84" i="2" s="1"/>
  <c r="L90" i="2"/>
  <c r="L84" i="2" s="1"/>
  <c r="M90" i="2"/>
  <c r="M84" i="2" s="1"/>
  <c r="N90" i="2"/>
  <c r="N84" i="2" s="1"/>
  <c r="O90" i="2"/>
  <c r="F89" i="2"/>
  <c r="F83" i="2" s="1"/>
  <c r="G89" i="2"/>
  <c r="G83" i="2" s="1"/>
  <c r="H89" i="2"/>
  <c r="I89" i="2"/>
  <c r="I83" i="2" s="1"/>
  <c r="J89" i="2"/>
  <c r="K89" i="2"/>
  <c r="K83" i="2" s="1"/>
  <c r="L89" i="2"/>
  <c r="L83" i="2" s="1"/>
  <c r="M89" i="2"/>
  <c r="M83" i="2" s="1"/>
  <c r="N89" i="2"/>
  <c r="N83" i="2" s="1"/>
  <c r="O89" i="2"/>
  <c r="O83" i="2" s="1"/>
  <c r="F88" i="2"/>
  <c r="F82" i="2" s="1"/>
  <c r="G88" i="2"/>
  <c r="G82" i="2" s="1"/>
  <c r="H88" i="2"/>
  <c r="H82" i="2" s="1"/>
  <c r="I88" i="2"/>
  <c r="I82" i="2" s="1"/>
  <c r="J88" i="2"/>
  <c r="J82" i="2" s="1"/>
  <c r="K88" i="2"/>
  <c r="K82" i="2" s="1"/>
  <c r="L82" i="2"/>
  <c r="M88" i="2"/>
  <c r="M82" i="2" s="1"/>
  <c r="N88" i="2"/>
  <c r="N82" i="2" s="1"/>
  <c r="O88" i="2"/>
  <c r="O82" i="2" s="1"/>
  <c r="E89" i="2"/>
  <c r="E90" i="2"/>
  <c r="E84" i="2" s="1"/>
  <c r="E91" i="2"/>
  <c r="E85" i="2" s="1"/>
  <c r="F93" i="2"/>
  <c r="G93" i="2"/>
  <c r="H93" i="2"/>
  <c r="I93" i="2"/>
  <c r="J93" i="2"/>
  <c r="K93" i="2"/>
  <c r="M93" i="2"/>
  <c r="N93" i="2"/>
  <c r="O93" i="2"/>
  <c r="D97" i="2"/>
  <c r="F113" i="2"/>
  <c r="G113" i="2"/>
  <c r="H113" i="2"/>
  <c r="I113" i="2"/>
  <c r="J113" i="2"/>
  <c r="K113" i="2"/>
  <c r="L113" i="2"/>
  <c r="M113" i="2"/>
  <c r="N113" i="2"/>
  <c r="O113" i="2"/>
  <c r="E113" i="2"/>
  <c r="F118" i="2"/>
  <c r="G118" i="2"/>
  <c r="H118" i="2"/>
  <c r="I118" i="2"/>
  <c r="J118" i="2"/>
  <c r="K118" i="2"/>
  <c r="L118" i="2"/>
  <c r="M118" i="2"/>
  <c r="N118" i="2"/>
  <c r="O118" i="2"/>
  <c r="E118" i="2"/>
  <c r="F123" i="2"/>
  <c r="G123" i="2"/>
  <c r="H123" i="2"/>
  <c r="I123" i="2"/>
  <c r="J123" i="2"/>
  <c r="K123" i="2"/>
  <c r="L123" i="2"/>
  <c r="M123" i="2"/>
  <c r="N123" i="2"/>
  <c r="O123" i="2"/>
  <c r="E123" i="2"/>
  <c r="F128" i="2"/>
  <c r="G128" i="2"/>
  <c r="H128" i="2"/>
  <c r="I128" i="2"/>
  <c r="J128" i="2"/>
  <c r="K128" i="2"/>
  <c r="L128" i="2"/>
  <c r="M128" i="2"/>
  <c r="N128" i="2"/>
  <c r="O128" i="2"/>
  <c r="E128" i="2"/>
  <c r="F133" i="2"/>
  <c r="E133" i="2"/>
  <c r="G133" i="2"/>
  <c r="H133" i="2"/>
  <c r="I133" i="2"/>
  <c r="J133" i="2"/>
  <c r="K133" i="2"/>
  <c r="L133" i="2"/>
  <c r="M133" i="2"/>
  <c r="N133" i="2"/>
  <c r="O133" i="2"/>
  <c r="F138" i="2"/>
  <c r="O138" i="2"/>
  <c r="N138" i="2"/>
  <c r="M138" i="2"/>
  <c r="L138" i="2"/>
  <c r="K138" i="2"/>
  <c r="J138" i="2"/>
  <c r="I138" i="2"/>
  <c r="H138" i="2"/>
  <c r="G138" i="2"/>
  <c r="E138" i="2"/>
  <c r="F143" i="2"/>
  <c r="G143" i="2"/>
  <c r="H143" i="2"/>
  <c r="I143" i="2"/>
  <c r="J143" i="2"/>
  <c r="K143" i="2"/>
  <c r="M143" i="2"/>
  <c r="N143" i="2"/>
  <c r="E143" i="2"/>
  <c r="G148" i="2"/>
  <c r="F148" i="2"/>
  <c r="H148" i="2"/>
  <c r="I148" i="2"/>
  <c r="J148" i="2"/>
  <c r="K148" i="2"/>
  <c r="L148" i="2"/>
  <c r="M148" i="2"/>
  <c r="N148" i="2"/>
  <c r="O148" i="2"/>
  <c r="E148" i="2"/>
  <c r="E217" i="2"/>
  <c r="E211" i="2" s="1"/>
  <c r="E205" i="2" s="1"/>
  <c r="O213" i="2"/>
  <c r="O207" i="2" s="1"/>
  <c r="O212" i="2"/>
  <c r="O206" i="2" s="1"/>
  <c r="O214" i="2"/>
  <c r="O208" i="2" s="1"/>
  <c r="O215" i="2"/>
  <c r="O209" i="2" s="1"/>
  <c r="O216" i="2"/>
  <c r="O210" i="2" s="1"/>
  <c r="N212" i="2"/>
  <c r="N206" i="2" s="1"/>
  <c r="N213" i="2"/>
  <c r="N207" i="2" s="1"/>
  <c r="N214" i="2"/>
  <c r="N208" i="2" s="1"/>
  <c r="N215" i="2"/>
  <c r="N209" i="2" s="1"/>
  <c r="N216" i="2"/>
  <c r="N210" i="2" s="1"/>
  <c r="M212" i="2"/>
  <c r="M206" i="2" s="1"/>
  <c r="M213" i="2"/>
  <c r="M207" i="2" s="1"/>
  <c r="M214" i="2"/>
  <c r="M208" i="2" s="1"/>
  <c r="M215" i="2"/>
  <c r="M209" i="2" s="1"/>
  <c r="M216" i="2"/>
  <c r="M210" i="2" s="1"/>
  <c r="L206" i="2"/>
  <c r="L213" i="2"/>
  <c r="L207" i="2" s="1"/>
  <c r="L214" i="2"/>
  <c r="L208" i="2" s="1"/>
  <c r="L215" i="2"/>
  <c r="L209" i="2" s="1"/>
  <c r="L216" i="2"/>
  <c r="L210" i="2" s="1"/>
  <c r="K212" i="2"/>
  <c r="K206" i="2" s="1"/>
  <c r="K213" i="2"/>
  <c r="K207" i="2" s="1"/>
  <c r="K214" i="2"/>
  <c r="K208" i="2" s="1"/>
  <c r="K215" i="2"/>
  <c r="K209" i="2" s="1"/>
  <c r="K216" i="2"/>
  <c r="K210" i="2" s="1"/>
  <c r="J212" i="2"/>
  <c r="J206" i="2" s="1"/>
  <c r="J213" i="2"/>
  <c r="J207" i="2" s="1"/>
  <c r="J214" i="2"/>
  <c r="J208" i="2" s="1"/>
  <c r="J215" i="2"/>
  <c r="J209" i="2" s="1"/>
  <c r="J216" i="2"/>
  <c r="J210" i="2" s="1"/>
  <c r="I212" i="2"/>
  <c r="I206" i="2" s="1"/>
  <c r="I213" i="2"/>
  <c r="I207" i="2" s="1"/>
  <c r="I214" i="2"/>
  <c r="I208" i="2" s="1"/>
  <c r="I215" i="2"/>
  <c r="I209" i="2" s="1"/>
  <c r="I216" i="2"/>
  <c r="I210" i="2" s="1"/>
  <c r="H212" i="2"/>
  <c r="H206" i="2" s="1"/>
  <c r="H213" i="2"/>
  <c r="H207" i="2" s="1"/>
  <c r="H214" i="2"/>
  <c r="H208" i="2" s="1"/>
  <c r="H215" i="2"/>
  <c r="H209" i="2" s="1"/>
  <c r="H216" i="2"/>
  <c r="H210" i="2" s="1"/>
  <c r="G212" i="2"/>
  <c r="G206" i="2" s="1"/>
  <c r="G213" i="2"/>
  <c r="G207" i="2" s="1"/>
  <c r="G214" i="2"/>
  <c r="G208" i="2" s="1"/>
  <c r="G215" i="2"/>
  <c r="G209" i="2" s="1"/>
  <c r="G216" i="2"/>
  <c r="G210" i="2" s="1"/>
  <c r="F212" i="2"/>
  <c r="F206" i="2" s="1"/>
  <c r="F213" i="2"/>
  <c r="F207" i="2" s="1"/>
  <c r="F214" i="2"/>
  <c r="F208" i="2" s="1"/>
  <c r="F215" i="2"/>
  <c r="F209" i="2" s="1"/>
  <c r="F216" i="2"/>
  <c r="F210" i="2" s="1"/>
  <c r="E212" i="2"/>
  <c r="E206" i="2" s="1"/>
  <c r="E213" i="2"/>
  <c r="E207" i="2" s="1"/>
  <c r="E214" i="2"/>
  <c r="E208" i="2" s="1"/>
  <c r="E215" i="2"/>
  <c r="E209" i="2" s="1"/>
  <c r="E216" i="2"/>
  <c r="E210" i="2" s="1"/>
  <c r="F217" i="2"/>
  <c r="G217" i="2"/>
  <c r="G211" i="2" s="1"/>
  <c r="G205" i="2" s="1"/>
  <c r="H217" i="2"/>
  <c r="H211" i="2" s="1"/>
  <c r="H205" i="2" s="1"/>
  <c r="I211" i="2"/>
  <c r="I205" i="2" s="1"/>
  <c r="J217" i="2"/>
  <c r="J211" i="2" s="1"/>
  <c r="J205" i="2" s="1"/>
  <c r="K217" i="2"/>
  <c r="K211" i="2" s="1"/>
  <c r="K205" i="2" s="1"/>
  <c r="L211" i="2"/>
  <c r="L205" i="2" s="1"/>
  <c r="M217" i="2"/>
  <c r="M211" i="2" s="1"/>
  <c r="M205" i="2" s="1"/>
  <c r="N217" i="2"/>
  <c r="N211" i="2" s="1"/>
  <c r="N205" i="2" s="1"/>
  <c r="O217" i="2"/>
  <c r="O211" i="2" s="1"/>
  <c r="O205" i="2" s="1"/>
  <c r="D120" i="2"/>
  <c r="D41" i="2"/>
  <c r="D30" i="2" s="1"/>
  <c r="D42" i="2"/>
  <c r="D43" i="2"/>
  <c r="D53" i="2"/>
  <c r="D54" i="2"/>
  <c r="D55" i="2"/>
  <c r="D67" i="2"/>
  <c r="D68" i="2"/>
  <c r="D69" i="2"/>
  <c r="D70" i="2"/>
  <c r="D72" i="2"/>
  <c r="D73" i="2"/>
  <c r="D74" i="2"/>
  <c r="D75" i="2"/>
  <c r="D77" i="2"/>
  <c r="D78" i="2"/>
  <c r="D80" i="2"/>
  <c r="D94" i="2"/>
  <c r="D95" i="2"/>
  <c r="D96" i="2"/>
  <c r="D98" i="2"/>
  <c r="D114" i="2"/>
  <c r="D115" i="2"/>
  <c r="D116" i="2"/>
  <c r="D117" i="2"/>
  <c r="D119" i="2"/>
  <c r="D121" i="2"/>
  <c r="D122" i="2"/>
  <c r="D124" i="2"/>
  <c r="D125" i="2"/>
  <c r="D126" i="2"/>
  <c r="D127" i="2"/>
  <c r="D129" i="2"/>
  <c r="D130" i="2"/>
  <c r="D131" i="2"/>
  <c r="D132" i="2"/>
  <c r="D134" i="2"/>
  <c r="D135" i="2"/>
  <c r="D136" i="2"/>
  <c r="D137" i="2"/>
  <c r="D139" i="2"/>
  <c r="D140" i="2"/>
  <c r="D141" i="2"/>
  <c r="D142" i="2"/>
  <c r="D144" i="2"/>
  <c r="D145" i="2"/>
  <c r="D146" i="2"/>
  <c r="D147" i="2"/>
  <c r="D149" i="2"/>
  <c r="D150" i="2"/>
  <c r="D151" i="2"/>
  <c r="D152" i="2"/>
  <c r="D218" i="2"/>
  <c r="D219" i="2"/>
  <c r="D220" i="2"/>
  <c r="D221" i="2"/>
  <c r="D222" i="2"/>
  <c r="L17" i="2" l="1"/>
  <c r="L15" i="2"/>
  <c r="M17" i="2"/>
  <c r="M28" i="2"/>
  <c r="M29" i="2"/>
  <c r="N28" i="2"/>
  <c r="N29" i="2"/>
  <c r="O28" i="2"/>
  <c r="O29" i="2"/>
  <c r="N17" i="2"/>
  <c r="D143" i="2"/>
  <c r="D93" i="2"/>
  <c r="D45" i="2"/>
  <c r="K28" i="2"/>
  <c r="K29" i="2"/>
  <c r="D31" i="2"/>
  <c r="D32" i="2"/>
  <c r="K19" i="2"/>
  <c r="K17" i="2"/>
  <c r="D40" i="2"/>
  <c r="D207" i="2"/>
  <c r="D206" i="2"/>
  <c r="D208" i="2"/>
  <c r="D210" i="2"/>
  <c r="D209" i="2"/>
  <c r="E19" i="2"/>
  <c r="D213" i="2"/>
  <c r="D113" i="2"/>
  <c r="D76" i="2"/>
  <c r="D71" i="2"/>
  <c r="G14" i="2"/>
  <c r="I29" i="2"/>
  <c r="D118" i="2"/>
  <c r="H106" i="2"/>
  <c r="K14" i="2"/>
  <c r="J106" i="2"/>
  <c r="O14" i="2"/>
  <c r="D133" i="2"/>
  <c r="D123" i="2"/>
  <c r="D33" i="2"/>
  <c r="E25" i="2"/>
  <c r="E21" i="2" s="1"/>
  <c r="E29" i="2"/>
  <c r="L29" i="2"/>
  <c r="H25" i="2"/>
  <c r="H21" i="2" s="1"/>
  <c r="H29" i="2"/>
  <c r="N22" i="2"/>
  <c r="N14" i="2" s="1"/>
  <c r="J29" i="2"/>
  <c r="J22" i="2"/>
  <c r="J14" i="2" s="1"/>
  <c r="F29" i="2"/>
  <c r="F22" i="2"/>
  <c r="F14" i="2" s="1"/>
  <c r="D212" i="2"/>
  <c r="M14" i="2"/>
  <c r="I14" i="2"/>
  <c r="D216" i="2"/>
  <c r="E106" i="2"/>
  <c r="F106" i="2"/>
  <c r="J99" i="2"/>
  <c r="D66" i="2"/>
  <c r="L14" i="2"/>
  <c r="H14" i="2"/>
  <c r="F211" i="2"/>
  <c r="F205" i="2" s="1"/>
  <c r="D205" i="2" s="1"/>
  <c r="D217" i="2"/>
  <c r="D148" i="2"/>
  <c r="D128" i="2"/>
  <c r="E14" i="2"/>
  <c r="I27" i="2"/>
  <c r="D27" i="2" s="1"/>
  <c r="D51" i="2"/>
  <c r="D138" i="2"/>
  <c r="G106" i="2"/>
  <c r="D88" i="2"/>
  <c r="D63" i="2"/>
  <c r="G58" i="2"/>
  <c r="G15" i="2" s="1"/>
  <c r="F23" i="2"/>
  <c r="F15" i="2" s="1"/>
  <c r="L20" i="2"/>
  <c r="F19" i="2"/>
  <c r="G29" i="2"/>
  <c r="J19" i="2"/>
  <c r="M15" i="2"/>
  <c r="N81" i="2"/>
  <c r="M19" i="2"/>
  <c r="N19" i="2"/>
  <c r="E87" i="2"/>
  <c r="F99" i="2"/>
  <c r="M20" i="2"/>
  <c r="I20" i="2"/>
  <c r="J61" i="2"/>
  <c r="L19" i="2"/>
  <c r="G99" i="2"/>
  <c r="I21" i="2"/>
  <c r="J17" i="2"/>
  <c r="N87" i="2"/>
  <c r="I15" i="2"/>
  <c r="I81" i="2"/>
  <c r="K20" i="2"/>
  <c r="N56" i="2"/>
  <c r="J56" i="2"/>
  <c r="F61" i="2"/>
  <c r="F60" i="2"/>
  <c r="F20" i="2" s="1"/>
  <c r="G87" i="2"/>
  <c r="G84" i="2"/>
  <c r="G17" i="2" s="1"/>
  <c r="M81" i="2"/>
  <c r="N15" i="2"/>
  <c r="O87" i="2"/>
  <c r="O84" i="2"/>
  <c r="O17" i="2" s="1"/>
  <c r="H20" i="2"/>
  <c r="G60" i="2"/>
  <c r="G20" i="2" s="1"/>
  <c r="G61" i="2"/>
  <c r="J87" i="2"/>
  <c r="J83" i="2"/>
  <c r="J81" i="2" s="1"/>
  <c r="F87" i="2"/>
  <c r="F81" i="2"/>
  <c r="E83" i="2"/>
  <c r="E81" i="2" s="1"/>
  <c r="E61" i="2"/>
  <c r="E60" i="2"/>
  <c r="E56" i="2" s="1"/>
  <c r="O56" i="2"/>
  <c r="F17" i="2"/>
  <c r="H19" i="2"/>
  <c r="N20" i="2"/>
  <c r="O61" i="2"/>
  <c r="O15" i="2"/>
  <c r="K15" i="2"/>
  <c r="O19" i="2"/>
  <c r="G19" i="2"/>
  <c r="K61" i="2"/>
  <c r="D64" i="2"/>
  <c r="D89" i="2"/>
  <c r="D92" i="2"/>
  <c r="I17" i="2"/>
  <c r="M87" i="2"/>
  <c r="H83" i="2"/>
  <c r="N61" i="2"/>
  <c r="D65" i="2"/>
  <c r="M21" i="2"/>
  <c r="O21" i="2"/>
  <c r="K21" i="2"/>
  <c r="G21" i="2"/>
  <c r="D34" i="2"/>
  <c r="M56" i="2"/>
  <c r="I56" i="2"/>
  <c r="K56" i="2"/>
  <c r="L56" i="2"/>
  <c r="H56" i="2"/>
  <c r="M61" i="2"/>
  <c r="I61" i="2"/>
  <c r="H61" i="2"/>
  <c r="L61" i="2"/>
  <c r="D62" i="2"/>
  <c r="D86" i="2"/>
  <c r="K81" i="2"/>
  <c r="L81" i="2"/>
  <c r="D91" i="2"/>
  <c r="D90" i="2"/>
  <c r="K87" i="2"/>
  <c r="L87" i="2"/>
  <c r="H87" i="2"/>
  <c r="I87" i="2"/>
  <c r="I99" i="2"/>
  <c r="I106" i="2"/>
  <c r="D112" i="2"/>
  <c r="D215" i="2"/>
  <c r="D214" i="2"/>
  <c r="L13" i="2" l="1"/>
  <c r="M13" i="2"/>
  <c r="D28" i="2"/>
  <c r="N13" i="2"/>
  <c r="K13" i="2"/>
  <c r="D58" i="2"/>
  <c r="D106" i="2"/>
  <c r="H17" i="2"/>
  <c r="H99" i="2"/>
  <c r="D99" i="2" s="1"/>
  <c r="J20" i="2"/>
  <c r="F21" i="2"/>
  <c r="E17" i="2"/>
  <c r="D17" i="2" s="1"/>
  <c r="L21" i="2"/>
  <c r="D105" i="2"/>
  <c r="I19" i="2"/>
  <c r="D19" i="2" s="1"/>
  <c r="N21" i="2"/>
  <c r="O20" i="2"/>
  <c r="O13" i="2" s="1"/>
  <c r="H15" i="2"/>
  <c r="J21" i="2"/>
  <c r="F13" i="2"/>
  <c r="D211" i="2"/>
  <c r="G56" i="2"/>
  <c r="H81" i="2"/>
  <c r="D60" i="2"/>
  <c r="I13" i="2"/>
  <c r="F56" i="2"/>
  <c r="J15" i="2"/>
  <c r="G81" i="2"/>
  <c r="G13" i="2"/>
  <c r="E15" i="2"/>
  <c r="E20" i="2"/>
  <c r="O81" i="2"/>
  <c r="D29" i="2"/>
  <c r="D23" i="2"/>
  <c r="D25" i="2"/>
  <c r="D57" i="2"/>
  <c r="D87" i="2"/>
  <c r="D83" i="2"/>
  <c r="D84" i="2"/>
  <c r="D85" i="2"/>
  <c r="D59" i="2"/>
  <c r="H13" i="2" l="1"/>
  <c r="J13" i="2"/>
  <c r="D20" i="2"/>
  <c r="E13" i="2"/>
  <c r="D22" i="2"/>
  <c r="D61" i="2"/>
  <c r="D81" i="2"/>
  <c r="D82" i="2"/>
  <c r="D21" i="2" l="1"/>
  <c r="D56" i="2"/>
  <c r="D15" i="2"/>
  <c r="D14" i="2"/>
  <c r="D13" i="2" l="1"/>
</calcChain>
</file>

<file path=xl/sharedStrings.xml><?xml version="1.0" encoding="utf-8"?>
<sst xmlns="http://schemas.openxmlformats.org/spreadsheetml/2006/main" count="297" uniqueCount="99">
  <si>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</si>
  <si>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</si>
  <si>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</si>
  <si>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</si>
  <si>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</si>
  <si>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</si>
  <si>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</si>
  <si>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</si>
  <si>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</si>
  <si>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</si>
  <si>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</si>
  <si>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</si>
  <si>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</si>
  <si>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</si>
  <si>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</si>
  <si>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</si>
  <si>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</si>
  <si>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</si>
  <si>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</si>
  <si>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</si>
  <si>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</si>
  <si>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</si>
  <si>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</si>
  <si>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</si>
  <si>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</si>
  <si>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</si>
  <si>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</si>
  <si>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</si>
  <si>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</si>
  <si>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</si>
  <si>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</si>
  <si>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</si>
  <si>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</si>
  <si>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</si>
  <si>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</si>
  <si>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</si>
  <si>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</si>
  <si>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</si>
  <si>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</si>
  <si>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</si>
  <si>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</si>
  <si>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</si>
  <si>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</si>
  <si>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</si>
  <si>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</si>
  <si>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</si>
  <si>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</si>
  <si>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</si>
  <si>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</si>
  <si>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</si>
  <si>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</si>
  <si>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</si>
  <si>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</si>
  <si>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</si>
  <si>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</si>
  <si>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</si>
  <si>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</si>
  <si>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</si>
  <si>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</si>
  <si>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</si>
  <si>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</si>
  <si>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</si>
  <si>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</si>
  <si>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</si>
  <si>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</si>
  <si>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</si>
  <si>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</si>
  <si>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</si>
  <si>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</si>
  <si>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</si>
  <si>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</si>
  <si>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</si>
  <si>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</si>
  <si>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</si>
  <si>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</si>
  <si>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</si>
  <si>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</si>
  <si>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</si>
  <si>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</si>
  <si>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</si>
  <si>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</si>
  <si>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</si>
  <si>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</si>
  <si>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</si>
  <si>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</si>
  <si>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</si>
  <si>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</si>
  <si>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</si>
  <si>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</si>
  <si>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</si>
  <si>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</si>
  <si>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</si>
  <si>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</si>
  <si>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</si>
  <si>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</si>
  <si>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</si>
  <si>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Приложение № 3 </t>
  </si>
  <si>
    <t xml:space="preserve">к постановлению администрации города Благовещенска </t>
  </si>
  <si>
    <t>от 13.01.2023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</si>
</sst>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9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0" xfId="0" applyFont="1" applyFill="1" applyAlignment="1"/>
    <xf numFmtId="164" fontId="1" fillId="2" borderId="0" xfId="0" applyNumberFormat="1" applyFont="1" applyFill="1" applyAlignment="1"/>
    <xf numFmtId="2" fontId="1" fillId="2" borderId="0" xfId="0" applyNumberFormat="1" applyFont="1" applyFill="1" applyAlignment="1"/>
    <xf numFmtId="0" fontId="4" fillId="2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5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2" fontId="8" fillId="2" borderId="0" xfId="0" applyNumberFormat="1" applyFont="1" applyFill="1" applyAlignment="1"/>
    <xf numFmtId="0" fontId="7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vertical="top" wrapText="1"/>
    </xf>
    <xf numFmtId="0" fontId="1" fillId="0" borderId="0" xfId="0" applyFont="1" applyFill="1" applyAlignment="1"/>
    <xf numFmtId="0" fontId="6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Alignment="1"/>
    <xf numFmtId="164" fontId="2" fillId="2" borderId="2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5" fillId="2" borderId="0" xfId="0" applyNumberFormat="1" applyFont="1" applyFill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6"/>
  <sheetViews>
    <sheetView tabSelected="1" zoomScale="80" zoomScaleNormal="80" zoomScaleSheetLayoutView="70" workbookViewId="0">
      <selection activeCell="L3" sqref="L3:O3"/>
    </sheetView>
  </sheetViews>
  <sheetFormatPr defaultColWidth="9.109375" defaultRowHeight="14.4" x14ac:dyDescent="0.3"/>
  <cols>
    <col min="1" max="1" width="18" style="1" customWidth="1"/>
    <col min="2" max="2" width="31.6640625" style="1" customWidth="1"/>
    <col min="3" max="3" width="24.88671875" style="1" customWidth="1"/>
    <col min="4" max="4" width="13.5546875" style="1" customWidth="1"/>
    <col min="5" max="5" width="12.109375" style="1" customWidth="1"/>
    <col min="6" max="6" width="10.109375" style="1" customWidth="1"/>
    <col min="7" max="7" width="12.5546875" style="1" customWidth="1"/>
    <col min="8" max="8" width="10.33203125" style="1" customWidth="1"/>
    <col min="9" max="9" width="11.5546875" style="1" customWidth="1"/>
    <col min="10" max="11" width="12.6640625" style="1" customWidth="1"/>
    <col min="12" max="12" width="12.6640625" style="18" customWidth="1"/>
    <col min="13" max="14" width="12.6640625" style="1" customWidth="1"/>
    <col min="15" max="15" width="12.33203125" style="1" customWidth="1"/>
    <col min="16" max="16" width="9.109375" style="1"/>
    <col min="17" max="17" width="11.44140625" style="1" bestFit="1" customWidth="1"/>
    <col min="18" max="16384" width="9.109375" style="1"/>
  </cols>
  <sheetData>
    <row r="1" spans="1:15" ht="18.75" customHeight="1" x14ac:dyDescent="0.35">
      <c r="L1" s="42" t="s">
        <v>96</v>
      </c>
      <c r="M1" s="42"/>
      <c r="N1" s="42"/>
      <c r="O1" s="42"/>
    </row>
    <row r="2" spans="1:15" ht="37.5" customHeight="1" x14ac:dyDescent="0.35">
      <c r="L2" s="42" t="s">
        <v>97</v>
      </c>
      <c r="M2" s="42"/>
      <c r="N2" s="42"/>
      <c r="O2" s="42"/>
    </row>
    <row r="3" spans="1:15" ht="18.75" customHeight="1" x14ac:dyDescent="0.35">
      <c r="L3" s="42" t="s">
        <v>98</v>
      </c>
      <c r="M3" s="42"/>
      <c r="N3" s="42"/>
      <c r="O3" s="42"/>
    </row>
    <row r="4" spans="1:15" ht="15" customHeight="1" x14ac:dyDescent="0.3"/>
    <row r="5" spans="1:15" ht="18.75" customHeight="1" x14ac:dyDescent="0.35">
      <c r="L5" s="43" t="s">
        <v>50</v>
      </c>
      <c r="M5" s="43"/>
      <c r="N5" s="43"/>
      <c r="O5" s="7"/>
    </row>
    <row r="6" spans="1:15" ht="16.5" customHeight="1" x14ac:dyDescent="0.35">
      <c r="L6" s="43" t="s">
        <v>49</v>
      </c>
      <c r="M6" s="43"/>
      <c r="N6" s="43"/>
      <c r="O6" s="7"/>
    </row>
    <row r="7" spans="1:15" ht="15" customHeight="1" x14ac:dyDescent="0.3"/>
    <row r="8" spans="1:15" ht="18.75" customHeight="1" x14ac:dyDescent="0.3">
      <c r="A8" s="44" t="s">
        <v>48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15.6" x14ac:dyDescent="0.3">
      <c r="A9" s="16"/>
      <c r="B9" s="8"/>
      <c r="C9" s="8"/>
      <c r="D9" s="8"/>
      <c r="E9" s="8"/>
      <c r="F9" s="8"/>
      <c r="G9" s="8"/>
      <c r="H9" s="8"/>
      <c r="I9" s="34"/>
      <c r="J9" s="34"/>
      <c r="K9" s="34"/>
      <c r="L9" s="19"/>
      <c r="M9" s="8"/>
      <c r="N9" s="8"/>
      <c r="O9" s="9"/>
    </row>
    <row r="10" spans="1:15" ht="20.25" customHeight="1" x14ac:dyDescent="0.3">
      <c r="A10" s="45" t="s">
        <v>0</v>
      </c>
      <c r="B10" s="45" t="s">
        <v>51</v>
      </c>
      <c r="C10" s="45" t="s">
        <v>1</v>
      </c>
      <c r="D10" s="45" t="s">
        <v>58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</row>
    <row r="11" spans="1:15" ht="83.25" customHeight="1" x14ac:dyDescent="0.3">
      <c r="A11" s="46"/>
      <c r="B11" s="46"/>
      <c r="C11" s="46"/>
      <c r="D11" s="15" t="s">
        <v>2</v>
      </c>
      <c r="E11" s="15">
        <v>2015</v>
      </c>
      <c r="F11" s="15">
        <v>2016</v>
      </c>
      <c r="G11" s="15">
        <v>2017</v>
      </c>
      <c r="H11" s="15">
        <v>2018</v>
      </c>
      <c r="I11" s="15">
        <v>2019</v>
      </c>
      <c r="J11" s="15">
        <v>2020</v>
      </c>
      <c r="K11" s="15">
        <v>2021</v>
      </c>
      <c r="L11" s="20">
        <v>2022</v>
      </c>
      <c r="M11" s="15">
        <v>2023</v>
      </c>
      <c r="N11" s="15">
        <v>2024</v>
      </c>
      <c r="O11" s="15">
        <v>2025</v>
      </c>
    </row>
    <row r="12" spans="1:15" ht="15.6" x14ac:dyDescent="0.3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21">
        <v>12</v>
      </c>
      <c r="M12" s="10">
        <v>13</v>
      </c>
      <c r="N12" s="10">
        <v>14</v>
      </c>
      <c r="O12" s="10">
        <v>15</v>
      </c>
    </row>
    <row r="13" spans="1:15" x14ac:dyDescent="0.3">
      <c r="A13" s="38" t="s">
        <v>3</v>
      </c>
      <c r="B13" s="38" t="s">
        <v>52</v>
      </c>
      <c r="C13" s="4" t="s">
        <v>4</v>
      </c>
      <c r="D13" s="11">
        <f>D14+D15+D17</f>
        <v>6936849.9290000005</v>
      </c>
      <c r="E13" s="11">
        <f t="shared" ref="E13:K13" si="0">E14+E15+E17+E20</f>
        <v>340194.3</v>
      </c>
      <c r="F13" s="11">
        <f t="shared" si="0"/>
        <v>93664.400000000009</v>
      </c>
      <c r="G13" s="11">
        <f t="shared" si="0"/>
        <v>123241.37000000001</v>
      </c>
      <c r="H13" s="11">
        <f t="shared" si="0"/>
        <v>570009.69999999995</v>
      </c>
      <c r="I13" s="11">
        <f t="shared" si="0"/>
        <v>417072.3</v>
      </c>
      <c r="J13" s="11">
        <f t="shared" si="0"/>
        <v>620731.4</v>
      </c>
      <c r="K13" s="11">
        <f t="shared" si="0"/>
        <v>1082883.8590000002</v>
      </c>
      <c r="L13" s="22">
        <f>L14+L15+L17+L20</f>
        <v>1787523.2999999998</v>
      </c>
      <c r="M13" s="11">
        <f>M14+M15+M17+M20</f>
        <v>1058913</v>
      </c>
      <c r="N13" s="11">
        <f t="shared" ref="N13:O13" si="1">N14+N15+N17+N20</f>
        <v>655954.4</v>
      </c>
      <c r="O13" s="11">
        <f t="shared" si="1"/>
        <v>186661.9</v>
      </c>
    </row>
    <row r="14" spans="1:15" x14ac:dyDescent="0.3">
      <c r="A14" s="39"/>
      <c r="B14" s="39"/>
      <c r="C14" s="6" t="s">
        <v>5</v>
      </c>
      <c r="D14" s="5">
        <f t="shared" ref="D14:D86" si="2">SUM(E14:O14)</f>
        <v>2844450.5</v>
      </c>
      <c r="E14" s="5">
        <f t="shared" ref="E14:O14" si="3">E22+E57+E82+E100+E206</f>
        <v>0</v>
      </c>
      <c r="F14" s="5">
        <f t="shared" si="3"/>
        <v>0</v>
      </c>
      <c r="G14" s="5">
        <f t="shared" si="3"/>
        <v>0</v>
      </c>
      <c r="H14" s="5">
        <f t="shared" si="3"/>
        <v>455940</v>
      </c>
      <c r="I14" s="5">
        <f t="shared" si="3"/>
        <v>250202.2</v>
      </c>
      <c r="J14" s="5">
        <f t="shared" si="3"/>
        <v>173003.5</v>
      </c>
      <c r="K14" s="5">
        <f t="shared" si="3"/>
        <v>0</v>
      </c>
      <c r="L14" s="23">
        <f t="shared" si="3"/>
        <v>957770.4</v>
      </c>
      <c r="M14" s="5">
        <f t="shared" si="3"/>
        <v>626000</v>
      </c>
      <c r="N14" s="5">
        <f t="shared" si="3"/>
        <v>381534.4</v>
      </c>
      <c r="O14" s="5">
        <f t="shared" si="3"/>
        <v>0</v>
      </c>
    </row>
    <row r="15" spans="1:15" ht="27.6" x14ac:dyDescent="0.3">
      <c r="A15" s="39"/>
      <c r="B15" s="39"/>
      <c r="C15" s="6" t="s">
        <v>86</v>
      </c>
      <c r="D15" s="5">
        <f t="shared" si="2"/>
        <v>2346047.9</v>
      </c>
      <c r="E15" s="5">
        <f t="shared" ref="E15:O15" si="4">E23+E58+E83+E101+E207</f>
        <v>255599</v>
      </c>
      <c r="F15" s="5">
        <f t="shared" si="4"/>
        <v>2915.2999999999997</v>
      </c>
      <c r="G15" s="5">
        <f t="shared" si="4"/>
        <v>1638.6</v>
      </c>
      <c r="H15" s="5">
        <f t="shared" si="4"/>
        <v>3936.7</v>
      </c>
      <c r="I15" s="5">
        <f t="shared" si="4"/>
        <v>32539.599999999999</v>
      </c>
      <c r="J15" s="5">
        <f t="shared" si="4"/>
        <v>312560.7</v>
      </c>
      <c r="K15" s="5">
        <f t="shared" si="4"/>
        <v>873769.60000000009</v>
      </c>
      <c r="L15" s="23">
        <f>L23+L58+L83+L101+L207</f>
        <v>572553</v>
      </c>
      <c r="M15" s="5">
        <f t="shared" si="4"/>
        <v>201613.9</v>
      </c>
      <c r="N15" s="5">
        <f t="shared" si="4"/>
        <v>72377.900000000009</v>
      </c>
      <c r="O15" s="5">
        <f t="shared" si="4"/>
        <v>16543.599999999999</v>
      </c>
    </row>
    <row r="16" spans="1:15" ht="31.5" customHeight="1" x14ac:dyDescent="0.3">
      <c r="A16" s="39"/>
      <c r="B16" s="39"/>
      <c r="C16" s="17" t="s">
        <v>85</v>
      </c>
      <c r="D16" s="5">
        <f>K16</f>
        <v>43141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43141</v>
      </c>
      <c r="L16" s="23">
        <f>L102</f>
        <v>196726.5</v>
      </c>
      <c r="M16" s="5">
        <v>0</v>
      </c>
      <c r="N16" s="5">
        <v>0</v>
      </c>
      <c r="O16" s="5">
        <v>0</v>
      </c>
    </row>
    <row r="17" spans="1:17" ht="27.6" x14ac:dyDescent="0.3">
      <c r="A17" s="39"/>
      <c r="B17" s="39"/>
      <c r="C17" s="6" t="s">
        <v>54</v>
      </c>
      <c r="D17" s="5">
        <f>SUM(E17:O17)</f>
        <v>1746351.5290000003</v>
      </c>
      <c r="E17" s="5">
        <f t="shared" ref="E17:O17" si="5">E25+E59+E84+E103+E208</f>
        <v>84595.3</v>
      </c>
      <c r="F17" s="5">
        <f t="shared" si="5"/>
        <v>90749.1</v>
      </c>
      <c r="G17" s="5">
        <f t="shared" si="5"/>
        <v>121602.77</v>
      </c>
      <c r="H17" s="5">
        <f t="shared" si="5"/>
        <v>110133</v>
      </c>
      <c r="I17" s="5">
        <f t="shared" si="5"/>
        <v>134330.5</v>
      </c>
      <c r="J17" s="5">
        <f t="shared" si="5"/>
        <v>135167.20000000001</v>
      </c>
      <c r="K17" s="5">
        <f t="shared" si="5"/>
        <v>209114.25899999999</v>
      </c>
      <c r="L17" s="23">
        <f>L25+L59+L84+L103+L208</f>
        <v>257199.9</v>
      </c>
      <c r="M17" s="5">
        <f>M25+M59+M84+M103+M208</f>
        <v>231299.1</v>
      </c>
      <c r="N17" s="5">
        <f t="shared" ref="N17" si="6">N25+N59+N84+N103+N208</f>
        <v>202042.1</v>
      </c>
      <c r="O17" s="5">
        <f t="shared" si="5"/>
        <v>170118.3</v>
      </c>
      <c r="Q17" s="3"/>
    </row>
    <row r="18" spans="1:17" ht="27.6" x14ac:dyDescent="0.3">
      <c r="A18" s="39"/>
      <c r="B18" s="39"/>
      <c r="C18" s="17" t="s">
        <v>73</v>
      </c>
      <c r="D18" s="5">
        <f>K18</f>
        <v>4246.1000000000004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f>K158</f>
        <v>4246.1000000000004</v>
      </c>
      <c r="L18" s="23">
        <f>L104</f>
        <v>12557</v>
      </c>
      <c r="M18" s="5">
        <v>0</v>
      </c>
      <c r="N18" s="5">
        <v>0</v>
      </c>
      <c r="O18" s="5">
        <v>0</v>
      </c>
    </row>
    <row r="19" spans="1:17" ht="27.6" x14ac:dyDescent="0.3">
      <c r="A19" s="39"/>
      <c r="B19" s="39"/>
      <c r="C19" s="17" t="s">
        <v>55</v>
      </c>
      <c r="D19" s="5">
        <f>SUM(E19:O19)</f>
        <v>8671</v>
      </c>
      <c r="E19" s="5">
        <f t="shared" ref="E19:O19" si="7">E27+E85+E209</f>
        <v>8671</v>
      </c>
      <c r="F19" s="5">
        <f t="shared" si="7"/>
        <v>0</v>
      </c>
      <c r="G19" s="5">
        <f t="shared" si="7"/>
        <v>0</v>
      </c>
      <c r="H19" s="5">
        <f t="shared" si="7"/>
        <v>0</v>
      </c>
      <c r="I19" s="5">
        <f t="shared" si="7"/>
        <v>0</v>
      </c>
      <c r="J19" s="5">
        <f t="shared" si="7"/>
        <v>0</v>
      </c>
      <c r="K19" s="5">
        <f t="shared" si="7"/>
        <v>0</v>
      </c>
      <c r="L19" s="23">
        <f t="shared" si="7"/>
        <v>0</v>
      </c>
      <c r="M19" s="5">
        <f t="shared" si="7"/>
        <v>0</v>
      </c>
      <c r="N19" s="5">
        <f t="shared" si="7"/>
        <v>0</v>
      </c>
      <c r="O19" s="5">
        <f t="shared" si="7"/>
        <v>0</v>
      </c>
    </row>
    <row r="20" spans="1:17" ht="15.75" customHeight="1" x14ac:dyDescent="0.3">
      <c r="A20" s="40"/>
      <c r="B20" s="40"/>
      <c r="C20" s="6" t="s">
        <v>53</v>
      </c>
      <c r="D20" s="5">
        <f>SUM(E20:O20)</f>
        <v>0</v>
      </c>
      <c r="E20" s="5">
        <f t="shared" ref="E20:O20" si="8">E28+E60+E86+E105+E210</f>
        <v>0</v>
      </c>
      <c r="F20" s="5">
        <f t="shared" si="8"/>
        <v>0</v>
      </c>
      <c r="G20" s="5">
        <f t="shared" si="8"/>
        <v>0</v>
      </c>
      <c r="H20" s="5">
        <f t="shared" si="8"/>
        <v>0</v>
      </c>
      <c r="I20" s="5">
        <f t="shared" si="8"/>
        <v>0</v>
      </c>
      <c r="J20" s="5">
        <f t="shared" si="8"/>
        <v>0</v>
      </c>
      <c r="K20" s="5">
        <f t="shared" si="8"/>
        <v>0</v>
      </c>
      <c r="L20" s="23">
        <f t="shared" si="8"/>
        <v>0</v>
      </c>
      <c r="M20" s="5">
        <f t="shared" si="8"/>
        <v>0</v>
      </c>
      <c r="N20" s="5">
        <f t="shared" si="8"/>
        <v>0</v>
      </c>
      <c r="O20" s="5">
        <f t="shared" si="8"/>
        <v>0</v>
      </c>
    </row>
    <row r="21" spans="1:17" x14ac:dyDescent="0.3">
      <c r="A21" s="38" t="s">
        <v>47</v>
      </c>
      <c r="B21" s="38" t="s">
        <v>8</v>
      </c>
      <c r="C21" s="4" t="s">
        <v>4</v>
      </c>
      <c r="D21" s="11">
        <f t="shared" si="2"/>
        <v>496722.95200000005</v>
      </c>
      <c r="E21" s="11">
        <f>E22+E23+E25+E28</f>
        <v>19899.2</v>
      </c>
      <c r="F21" s="11">
        <f t="shared" ref="F21:O21" si="9">F22+F23+F25+F28</f>
        <v>24253.1</v>
      </c>
      <c r="G21" s="11">
        <f t="shared" si="9"/>
        <v>44176.4</v>
      </c>
      <c r="H21" s="11">
        <f t="shared" si="9"/>
        <v>35225.699999999997</v>
      </c>
      <c r="I21" s="11">
        <f t="shared" si="9"/>
        <v>37822.400000000001</v>
      </c>
      <c r="J21" s="11">
        <f t="shared" si="9"/>
        <v>56464.9</v>
      </c>
      <c r="K21" s="11">
        <f t="shared" si="9"/>
        <v>55416.851999999999</v>
      </c>
      <c r="L21" s="22">
        <f t="shared" si="9"/>
        <v>59087.4</v>
      </c>
      <c r="M21" s="11">
        <f t="shared" si="9"/>
        <v>54409.8</v>
      </c>
      <c r="N21" s="11">
        <f t="shared" si="9"/>
        <v>54983.600000000006</v>
      </c>
      <c r="O21" s="11">
        <f t="shared" si="9"/>
        <v>54983.600000000006</v>
      </c>
    </row>
    <row r="22" spans="1:17" x14ac:dyDescent="0.3">
      <c r="A22" s="39"/>
      <c r="B22" s="39"/>
      <c r="C22" s="6" t="s">
        <v>5</v>
      </c>
      <c r="D22" s="5">
        <f t="shared" si="2"/>
        <v>0</v>
      </c>
      <c r="E22" s="5">
        <f>E30</f>
        <v>0</v>
      </c>
      <c r="F22" s="5">
        <f t="shared" ref="F22:O22" si="10">F30</f>
        <v>0</v>
      </c>
      <c r="G22" s="5">
        <f t="shared" si="10"/>
        <v>0</v>
      </c>
      <c r="H22" s="5">
        <f t="shared" si="10"/>
        <v>0</v>
      </c>
      <c r="I22" s="5">
        <f t="shared" si="10"/>
        <v>0</v>
      </c>
      <c r="J22" s="5">
        <f t="shared" si="10"/>
        <v>0</v>
      </c>
      <c r="K22" s="5">
        <f t="shared" si="10"/>
        <v>0</v>
      </c>
      <c r="L22" s="23">
        <f t="shared" si="10"/>
        <v>0</v>
      </c>
      <c r="M22" s="5">
        <f t="shared" si="10"/>
        <v>0</v>
      </c>
      <c r="N22" s="5">
        <f t="shared" si="10"/>
        <v>0</v>
      </c>
      <c r="O22" s="5">
        <f t="shared" si="10"/>
        <v>0</v>
      </c>
    </row>
    <row r="23" spans="1:17" x14ac:dyDescent="0.3">
      <c r="A23" s="39"/>
      <c r="B23" s="39"/>
      <c r="C23" s="6" t="s">
        <v>6</v>
      </c>
      <c r="D23" s="5">
        <f t="shared" si="2"/>
        <v>35009.100000000006</v>
      </c>
      <c r="E23" s="5">
        <f>E31</f>
        <v>599</v>
      </c>
      <c r="F23" s="5">
        <f t="shared" ref="F23:O23" si="11">F31</f>
        <v>848.6</v>
      </c>
      <c r="G23" s="5">
        <f t="shared" si="11"/>
        <v>542.1</v>
      </c>
      <c r="H23" s="5">
        <f t="shared" si="11"/>
        <v>540.20000000000005</v>
      </c>
      <c r="I23" s="5">
        <f t="shared" si="11"/>
        <v>253</v>
      </c>
      <c r="J23" s="5">
        <f t="shared" si="11"/>
        <v>18952.099999999999</v>
      </c>
      <c r="K23" s="5">
        <f t="shared" si="11"/>
        <v>3010.8</v>
      </c>
      <c r="L23" s="23">
        <f t="shared" si="11"/>
        <v>4390.8</v>
      </c>
      <c r="M23" s="5">
        <f t="shared" si="11"/>
        <v>1597.9</v>
      </c>
      <c r="N23" s="5">
        <f t="shared" si="11"/>
        <v>2137.3000000000002</v>
      </c>
      <c r="O23" s="5">
        <f t="shared" si="11"/>
        <v>2137.3000000000002</v>
      </c>
    </row>
    <row r="24" spans="1:17" ht="31.5" customHeight="1" x14ac:dyDescent="0.3">
      <c r="A24" s="39"/>
      <c r="B24" s="39"/>
      <c r="C24" s="17" t="s">
        <v>85</v>
      </c>
      <c r="D24" s="5">
        <f>K24</f>
        <v>43141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43141</v>
      </c>
      <c r="L24" s="23">
        <v>0</v>
      </c>
      <c r="M24" s="5">
        <v>0</v>
      </c>
      <c r="N24" s="5">
        <v>0</v>
      </c>
      <c r="O24" s="5">
        <v>0</v>
      </c>
    </row>
    <row r="25" spans="1:17" ht="27.6" x14ac:dyDescent="0.3">
      <c r="A25" s="39"/>
      <c r="B25" s="39"/>
      <c r="C25" s="6" t="s">
        <v>54</v>
      </c>
      <c r="D25" s="5">
        <f t="shared" si="2"/>
        <v>461713.85200000001</v>
      </c>
      <c r="E25" s="5">
        <f t="shared" ref="E25:O25" si="12">E32</f>
        <v>19300.2</v>
      </c>
      <c r="F25" s="5">
        <f t="shared" si="12"/>
        <v>23404.5</v>
      </c>
      <c r="G25" s="5">
        <f t="shared" si="12"/>
        <v>43634.3</v>
      </c>
      <c r="H25" s="5">
        <f t="shared" si="12"/>
        <v>34685.5</v>
      </c>
      <c r="I25" s="5">
        <f t="shared" si="12"/>
        <v>37569.4</v>
      </c>
      <c r="J25" s="5">
        <f t="shared" si="12"/>
        <v>37512.800000000003</v>
      </c>
      <c r="K25" s="5">
        <f>K32</f>
        <v>52406.051999999996</v>
      </c>
      <c r="L25" s="23">
        <f t="shared" si="12"/>
        <v>54696.6</v>
      </c>
      <c r="M25" s="5">
        <f>M32</f>
        <v>52811.9</v>
      </c>
      <c r="N25" s="5">
        <f t="shared" si="12"/>
        <v>52846.3</v>
      </c>
      <c r="O25" s="5">
        <f t="shared" si="12"/>
        <v>52846.3</v>
      </c>
    </row>
    <row r="26" spans="1:17" ht="27.6" x14ac:dyDescent="0.3">
      <c r="A26" s="39"/>
      <c r="B26" s="39"/>
      <c r="C26" s="17" t="s">
        <v>73</v>
      </c>
      <c r="D26" s="5">
        <f>K26</f>
        <v>4246.1000000000004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f>K18</f>
        <v>4246.1000000000004</v>
      </c>
      <c r="L26" s="23">
        <v>0</v>
      </c>
      <c r="M26" s="5">
        <v>0</v>
      </c>
      <c r="N26" s="5">
        <v>0</v>
      </c>
      <c r="O26" s="5">
        <v>0</v>
      </c>
    </row>
    <row r="27" spans="1:17" ht="27.6" x14ac:dyDescent="0.3">
      <c r="A27" s="39"/>
      <c r="B27" s="39"/>
      <c r="C27" s="17" t="s">
        <v>55</v>
      </c>
      <c r="D27" s="5">
        <f t="shared" si="2"/>
        <v>7007</v>
      </c>
      <c r="E27" s="5">
        <f>E33</f>
        <v>7007</v>
      </c>
      <c r="F27" s="5">
        <f t="shared" ref="E27:O28" si="13">F33</f>
        <v>0</v>
      </c>
      <c r="G27" s="5">
        <f t="shared" si="13"/>
        <v>0</v>
      </c>
      <c r="H27" s="5">
        <f t="shared" si="13"/>
        <v>0</v>
      </c>
      <c r="I27" s="5">
        <f t="shared" si="13"/>
        <v>0</v>
      </c>
      <c r="J27" s="5">
        <f t="shared" si="13"/>
        <v>0</v>
      </c>
      <c r="K27" s="5">
        <f t="shared" si="13"/>
        <v>0</v>
      </c>
      <c r="L27" s="23">
        <f t="shared" si="13"/>
        <v>0</v>
      </c>
      <c r="M27" s="5">
        <f t="shared" si="13"/>
        <v>0</v>
      </c>
      <c r="N27" s="5">
        <f t="shared" si="13"/>
        <v>0</v>
      </c>
      <c r="O27" s="5">
        <f t="shared" si="13"/>
        <v>0</v>
      </c>
    </row>
    <row r="28" spans="1:17" ht="20.100000000000001" customHeight="1" x14ac:dyDescent="0.3">
      <c r="A28" s="40"/>
      <c r="B28" s="40"/>
      <c r="C28" s="6" t="s">
        <v>53</v>
      </c>
      <c r="D28" s="5">
        <f t="shared" si="2"/>
        <v>0</v>
      </c>
      <c r="E28" s="5">
        <f t="shared" si="13"/>
        <v>0</v>
      </c>
      <c r="F28" s="5">
        <f t="shared" si="13"/>
        <v>0</v>
      </c>
      <c r="G28" s="5">
        <f t="shared" si="13"/>
        <v>0</v>
      </c>
      <c r="H28" s="5">
        <f t="shared" si="13"/>
        <v>0</v>
      </c>
      <c r="I28" s="5">
        <f t="shared" si="13"/>
        <v>0</v>
      </c>
      <c r="J28" s="5">
        <f t="shared" si="13"/>
        <v>0</v>
      </c>
      <c r="K28" s="5">
        <f t="shared" si="13"/>
        <v>0</v>
      </c>
      <c r="L28" s="23">
        <f t="shared" si="13"/>
        <v>0</v>
      </c>
      <c r="M28" s="5">
        <f t="shared" si="13"/>
        <v>0</v>
      </c>
      <c r="N28" s="5">
        <f t="shared" si="13"/>
        <v>0</v>
      </c>
      <c r="O28" s="5">
        <f t="shared" si="13"/>
        <v>0</v>
      </c>
    </row>
    <row r="29" spans="1:17" x14ac:dyDescent="0.3">
      <c r="A29" s="28" t="s">
        <v>9</v>
      </c>
      <c r="B29" s="28" t="s">
        <v>10</v>
      </c>
      <c r="C29" s="4" t="s">
        <v>4</v>
      </c>
      <c r="D29" s="5">
        <f t="shared" si="2"/>
        <v>496722.95200000005</v>
      </c>
      <c r="E29" s="5">
        <f>E30+E31+E32+E34</f>
        <v>19899.2</v>
      </c>
      <c r="F29" s="5">
        <f t="shared" ref="F29:N29" si="14">F30+F31+F32+F34</f>
        <v>24253.1</v>
      </c>
      <c r="G29" s="5">
        <f t="shared" si="14"/>
        <v>44176.4</v>
      </c>
      <c r="H29" s="5">
        <f t="shared" si="14"/>
        <v>35225.699999999997</v>
      </c>
      <c r="I29" s="5">
        <f t="shared" si="14"/>
        <v>37822.400000000001</v>
      </c>
      <c r="J29" s="5">
        <f t="shared" si="14"/>
        <v>56464.9</v>
      </c>
      <c r="K29" s="5">
        <f>K30+K31+K32+K34</f>
        <v>55416.851999999999</v>
      </c>
      <c r="L29" s="23">
        <f t="shared" si="14"/>
        <v>59087.4</v>
      </c>
      <c r="M29" s="5">
        <f t="shared" si="14"/>
        <v>54409.8</v>
      </c>
      <c r="N29" s="5">
        <f t="shared" si="14"/>
        <v>54983.600000000006</v>
      </c>
      <c r="O29" s="5">
        <f>O30+O31+O32+O34</f>
        <v>54983.600000000006</v>
      </c>
    </row>
    <row r="30" spans="1:17" x14ac:dyDescent="0.3">
      <c r="A30" s="29"/>
      <c r="B30" s="29"/>
      <c r="C30" s="6" t="s">
        <v>5</v>
      </c>
      <c r="D30" s="5">
        <f t="shared" ref="D30:K30" si="15">D36+D41+D46+D52</f>
        <v>0</v>
      </c>
      <c r="E30" s="5">
        <f t="shared" si="15"/>
        <v>0</v>
      </c>
      <c r="F30" s="5">
        <f t="shared" si="15"/>
        <v>0</v>
      </c>
      <c r="G30" s="5">
        <f t="shared" si="15"/>
        <v>0</v>
      </c>
      <c r="H30" s="5">
        <f t="shared" si="15"/>
        <v>0</v>
      </c>
      <c r="I30" s="5">
        <f t="shared" si="15"/>
        <v>0</v>
      </c>
      <c r="J30" s="5">
        <f t="shared" si="15"/>
        <v>0</v>
      </c>
      <c r="K30" s="5">
        <f t="shared" si="15"/>
        <v>0</v>
      </c>
      <c r="L30" s="23">
        <f>L36+L41+L46+L52</f>
        <v>0</v>
      </c>
      <c r="M30" s="5">
        <f t="shared" ref="M30:O30" si="16">M36+M41+M46+M52</f>
        <v>0</v>
      </c>
      <c r="N30" s="5">
        <f t="shared" si="16"/>
        <v>0</v>
      </c>
      <c r="O30" s="5">
        <f t="shared" si="16"/>
        <v>0</v>
      </c>
    </row>
    <row r="31" spans="1:17" x14ac:dyDescent="0.3">
      <c r="A31" s="29"/>
      <c r="B31" s="29"/>
      <c r="C31" s="6" t="s">
        <v>6</v>
      </c>
      <c r="D31" s="5">
        <f t="shared" ref="D31:O31" si="17">D37+D42+D47+D53</f>
        <v>35009.1</v>
      </c>
      <c r="E31" s="5">
        <f t="shared" si="17"/>
        <v>599</v>
      </c>
      <c r="F31" s="5">
        <f t="shared" si="17"/>
        <v>848.6</v>
      </c>
      <c r="G31" s="5">
        <f t="shared" si="17"/>
        <v>542.1</v>
      </c>
      <c r="H31" s="5">
        <f t="shared" si="17"/>
        <v>540.20000000000005</v>
      </c>
      <c r="I31" s="5">
        <f t="shared" si="17"/>
        <v>253</v>
      </c>
      <c r="J31" s="5">
        <f t="shared" si="17"/>
        <v>18952.099999999999</v>
      </c>
      <c r="K31" s="5">
        <f t="shared" si="17"/>
        <v>3010.8</v>
      </c>
      <c r="L31" s="23">
        <f t="shared" si="17"/>
        <v>4390.8</v>
      </c>
      <c r="M31" s="5">
        <f t="shared" si="17"/>
        <v>1597.9</v>
      </c>
      <c r="N31" s="5">
        <f t="shared" si="17"/>
        <v>2137.3000000000002</v>
      </c>
      <c r="O31" s="5">
        <f t="shared" si="17"/>
        <v>2137.3000000000002</v>
      </c>
    </row>
    <row r="32" spans="1:17" ht="27.6" x14ac:dyDescent="0.3">
      <c r="A32" s="29"/>
      <c r="B32" s="29"/>
      <c r="C32" s="6" t="s">
        <v>54</v>
      </c>
      <c r="D32" s="5">
        <f t="shared" ref="D32:O32" si="18">D38+D43+D48+D54</f>
        <v>461713.85200000007</v>
      </c>
      <c r="E32" s="5">
        <f t="shared" si="18"/>
        <v>19300.2</v>
      </c>
      <c r="F32" s="5">
        <f t="shared" si="18"/>
        <v>23404.5</v>
      </c>
      <c r="G32" s="5">
        <f t="shared" si="18"/>
        <v>43634.3</v>
      </c>
      <c r="H32" s="5">
        <f t="shared" si="18"/>
        <v>34685.5</v>
      </c>
      <c r="I32" s="5">
        <f t="shared" si="18"/>
        <v>37569.4</v>
      </c>
      <c r="J32" s="5">
        <f t="shared" si="18"/>
        <v>37512.800000000003</v>
      </c>
      <c r="K32" s="5">
        <f>K38+K43+K48+K54</f>
        <v>52406.051999999996</v>
      </c>
      <c r="L32" s="23">
        <f>L38+L43+L48+L54</f>
        <v>54696.6</v>
      </c>
      <c r="M32" s="5">
        <f>M38+M43+M48+M54</f>
        <v>52811.9</v>
      </c>
      <c r="N32" s="5">
        <f t="shared" ref="N32" si="19">N38+N43+N48+N54</f>
        <v>52846.3</v>
      </c>
      <c r="O32" s="5">
        <f t="shared" si="18"/>
        <v>52846.3</v>
      </c>
    </row>
    <row r="33" spans="1:15" ht="27.6" x14ac:dyDescent="0.3">
      <c r="A33" s="29"/>
      <c r="B33" s="29"/>
      <c r="C33" s="17" t="s">
        <v>55</v>
      </c>
      <c r="D33" s="5">
        <f t="shared" si="2"/>
        <v>7007</v>
      </c>
      <c r="E33" s="5">
        <f t="shared" ref="E33:J33" si="20">E49</f>
        <v>7007</v>
      </c>
      <c r="F33" s="5">
        <f t="shared" si="20"/>
        <v>0</v>
      </c>
      <c r="G33" s="5">
        <f t="shared" si="20"/>
        <v>0</v>
      </c>
      <c r="H33" s="5">
        <f t="shared" si="20"/>
        <v>0</v>
      </c>
      <c r="I33" s="5">
        <f t="shared" si="20"/>
        <v>0</v>
      </c>
      <c r="J33" s="5">
        <f t="shared" si="20"/>
        <v>0</v>
      </c>
      <c r="K33" s="5">
        <f t="shared" ref="K33:O33" si="21">K49</f>
        <v>0</v>
      </c>
      <c r="L33" s="23">
        <f t="shared" si="21"/>
        <v>0</v>
      </c>
      <c r="M33" s="5">
        <f t="shared" si="21"/>
        <v>0</v>
      </c>
      <c r="N33" s="5">
        <f t="shared" si="21"/>
        <v>0</v>
      </c>
      <c r="O33" s="5">
        <f t="shared" si="21"/>
        <v>0</v>
      </c>
    </row>
    <row r="34" spans="1:15" ht="20.100000000000001" customHeight="1" x14ac:dyDescent="0.3">
      <c r="A34" s="30"/>
      <c r="B34" s="30"/>
      <c r="C34" s="6" t="s">
        <v>53</v>
      </c>
      <c r="D34" s="5">
        <f t="shared" ref="D34:D44" si="22">SUM(E34:O34)</f>
        <v>0</v>
      </c>
      <c r="E34" s="5">
        <f t="shared" ref="E34:J34" si="23">E39+E50+E55</f>
        <v>0</v>
      </c>
      <c r="F34" s="5">
        <f t="shared" si="23"/>
        <v>0</v>
      </c>
      <c r="G34" s="5">
        <f t="shared" si="23"/>
        <v>0</v>
      </c>
      <c r="H34" s="5">
        <f t="shared" si="23"/>
        <v>0</v>
      </c>
      <c r="I34" s="5">
        <f t="shared" si="23"/>
        <v>0</v>
      </c>
      <c r="J34" s="5">
        <f t="shared" si="23"/>
        <v>0</v>
      </c>
      <c r="K34" s="5">
        <f>K44+K50+K55</f>
        <v>0</v>
      </c>
      <c r="L34" s="23">
        <f>L44+L50+L55</f>
        <v>0</v>
      </c>
      <c r="M34" s="5">
        <f>M44+M50+M55</f>
        <v>0</v>
      </c>
      <c r="N34" s="5">
        <f>N44+N50+N55</f>
        <v>0</v>
      </c>
      <c r="O34" s="5">
        <f>O44+O50+O55</f>
        <v>0</v>
      </c>
    </row>
    <row r="35" spans="1:15" x14ac:dyDescent="0.3">
      <c r="A35" s="31" t="s">
        <v>11</v>
      </c>
      <c r="B35" s="28" t="s">
        <v>80</v>
      </c>
      <c r="C35" s="4" t="s">
        <v>4</v>
      </c>
      <c r="D35" s="5">
        <f t="shared" si="22"/>
        <v>38204.612000000001</v>
      </c>
      <c r="E35" s="5">
        <f>SUM(E36:E39)</f>
        <v>0</v>
      </c>
      <c r="F35" s="5">
        <f t="shared" ref="F35:J35" si="24">SUM(F36:F39)</f>
        <v>255.6</v>
      </c>
      <c r="G35" s="5">
        <f t="shared" si="24"/>
        <v>14091.7</v>
      </c>
      <c r="H35" s="5">
        <f t="shared" si="24"/>
        <v>540.20000000000005</v>
      </c>
      <c r="I35" s="5">
        <f t="shared" si="24"/>
        <v>1966.4</v>
      </c>
      <c r="J35" s="5">
        <f t="shared" si="24"/>
        <v>20252.099999999999</v>
      </c>
      <c r="K35" s="5">
        <f>SUM(K36:K39)</f>
        <v>930.61199999999997</v>
      </c>
      <c r="L35" s="23">
        <f t="shared" ref="L35:N35" si="25">SUM(L36:L39)</f>
        <v>168</v>
      </c>
      <c r="M35" s="5">
        <f t="shared" si="25"/>
        <v>0</v>
      </c>
      <c r="N35" s="5">
        <f t="shared" si="25"/>
        <v>0</v>
      </c>
      <c r="O35" s="5">
        <f>SUM(O36:O39)</f>
        <v>0</v>
      </c>
    </row>
    <row r="36" spans="1:15" x14ac:dyDescent="0.3">
      <c r="A36" s="32"/>
      <c r="B36" s="29"/>
      <c r="C36" s="6" t="s">
        <v>5</v>
      </c>
      <c r="D36" s="5">
        <f t="shared" si="22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23">
        <v>0</v>
      </c>
      <c r="M36" s="5">
        <v>0</v>
      </c>
      <c r="N36" s="5">
        <v>0</v>
      </c>
      <c r="O36" s="5">
        <v>0</v>
      </c>
    </row>
    <row r="37" spans="1:15" x14ac:dyDescent="0.3">
      <c r="A37" s="32"/>
      <c r="B37" s="29"/>
      <c r="C37" s="6" t="s">
        <v>6</v>
      </c>
      <c r="D37" s="5">
        <f t="shared" si="22"/>
        <v>20543</v>
      </c>
      <c r="E37" s="5">
        <v>0</v>
      </c>
      <c r="F37" s="5">
        <v>255.6</v>
      </c>
      <c r="G37" s="5">
        <v>542.1</v>
      </c>
      <c r="H37" s="5">
        <v>540.20000000000005</v>
      </c>
      <c r="I37" s="5">
        <v>253</v>
      </c>
      <c r="J37" s="5">
        <v>18952.099999999999</v>
      </c>
      <c r="K37" s="5">
        <v>0</v>
      </c>
      <c r="L37" s="23">
        <v>0</v>
      </c>
      <c r="M37" s="5">
        <v>0</v>
      </c>
      <c r="N37" s="5">
        <v>0</v>
      </c>
      <c r="O37" s="5">
        <v>0</v>
      </c>
    </row>
    <row r="38" spans="1:15" x14ac:dyDescent="0.3">
      <c r="A38" s="32"/>
      <c r="B38" s="29"/>
      <c r="C38" s="6" t="s">
        <v>7</v>
      </c>
      <c r="D38" s="5">
        <f t="shared" si="22"/>
        <v>17661.612000000001</v>
      </c>
      <c r="E38" s="5">
        <v>0</v>
      </c>
      <c r="F38" s="5">
        <v>0</v>
      </c>
      <c r="G38" s="5">
        <v>13549.6</v>
      </c>
      <c r="H38" s="5">
        <v>0</v>
      </c>
      <c r="I38" s="5">
        <v>1713.4</v>
      </c>
      <c r="J38" s="5">
        <v>1300</v>
      </c>
      <c r="K38" s="5">
        <v>930.61199999999997</v>
      </c>
      <c r="L38" s="23">
        <v>168</v>
      </c>
      <c r="M38" s="5">
        <v>0</v>
      </c>
      <c r="N38" s="5">
        <v>0</v>
      </c>
      <c r="O38" s="5">
        <v>0</v>
      </c>
    </row>
    <row r="39" spans="1:15" ht="19.5" customHeight="1" x14ac:dyDescent="0.3">
      <c r="A39" s="33"/>
      <c r="B39" s="30"/>
      <c r="C39" s="6" t="s">
        <v>53</v>
      </c>
      <c r="D39" s="5">
        <f t="shared" si="22"/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23">
        <v>0</v>
      </c>
      <c r="M39" s="5">
        <v>0</v>
      </c>
      <c r="N39" s="5">
        <v>0</v>
      </c>
      <c r="O39" s="5">
        <v>0</v>
      </c>
    </row>
    <row r="40" spans="1:15" x14ac:dyDescent="0.3">
      <c r="A40" s="31" t="s">
        <v>12</v>
      </c>
      <c r="B40" s="28" t="s">
        <v>77</v>
      </c>
      <c r="C40" s="4" t="s">
        <v>4</v>
      </c>
      <c r="D40" s="5">
        <f t="shared" si="22"/>
        <v>14121.300000000001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f>SUM(K41:K44)</f>
        <v>3203</v>
      </c>
      <c r="L40" s="23">
        <f t="shared" ref="L40:O40" si="26">SUM(L41:L44)</f>
        <v>4671</v>
      </c>
      <c r="M40" s="5">
        <f t="shared" si="26"/>
        <v>1699.9</v>
      </c>
      <c r="N40" s="5">
        <f>SUM(N41:N44)</f>
        <v>2273.7000000000003</v>
      </c>
      <c r="O40" s="5">
        <f t="shared" si="26"/>
        <v>2273.7000000000003</v>
      </c>
    </row>
    <row r="41" spans="1:15" x14ac:dyDescent="0.3">
      <c r="A41" s="32"/>
      <c r="B41" s="29"/>
      <c r="C41" s="6" t="s">
        <v>5</v>
      </c>
      <c r="D41" s="5">
        <f t="shared" si="22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23">
        <v>0</v>
      </c>
      <c r="M41" s="5">
        <v>0</v>
      </c>
      <c r="N41" s="5">
        <v>0</v>
      </c>
      <c r="O41" s="5">
        <v>0</v>
      </c>
    </row>
    <row r="42" spans="1:15" x14ac:dyDescent="0.3">
      <c r="A42" s="32"/>
      <c r="B42" s="29"/>
      <c r="C42" s="6" t="s">
        <v>6</v>
      </c>
      <c r="D42" s="5">
        <f t="shared" si="22"/>
        <v>13274.099999999999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3010.8</v>
      </c>
      <c r="L42" s="23">
        <v>4390.8</v>
      </c>
      <c r="M42" s="5">
        <v>1597.9</v>
      </c>
      <c r="N42" s="5">
        <v>2137.3000000000002</v>
      </c>
      <c r="O42" s="5">
        <v>2137.3000000000002</v>
      </c>
    </row>
    <row r="43" spans="1:15" x14ac:dyDescent="0.3">
      <c r="A43" s="32"/>
      <c r="B43" s="29"/>
      <c r="C43" s="6" t="s">
        <v>7</v>
      </c>
      <c r="D43" s="5">
        <f t="shared" si="22"/>
        <v>847.19999999999993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192.2</v>
      </c>
      <c r="L43" s="23">
        <v>280.2</v>
      </c>
      <c r="M43" s="5">
        <v>102</v>
      </c>
      <c r="N43" s="5">
        <v>136.4</v>
      </c>
      <c r="O43" s="5">
        <v>136.4</v>
      </c>
    </row>
    <row r="44" spans="1:15" ht="19.5" customHeight="1" x14ac:dyDescent="0.3">
      <c r="A44" s="33"/>
      <c r="B44" s="30"/>
      <c r="C44" s="6" t="s">
        <v>53</v>
      </c>
      <c r="D44" s="5">
        <f t="shared" si="22"/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23">
        <v>0</v>
      </c>
      <c r="M44" s="5">
        <v>0</v>
      </c>
      <c r="N44" s="5">
        <v>0</v>
      </c>
      <c r="O44" s="5">
        <v>0</v>
      </c>
    </row>
    <row r="45" spans="1:15" ht="21.75" customHeight="1" x14ac:dyDescent="0.3">
      <c r="A45" s="31" t="s">
        <v>78</v>
      </c>
      <c r="B45" s="28" t="s">
        <v>81</v>
      </c>
      <c r="C45" s="4" t="s">
        <v>4</v>
      </c>
      <c r="D45" s="5">
        <f>SUM(E45:O45)</f>
        <v>433447.34000000008</v>
      </c>
      <c r="E45" s="5">
        <f>E46+E47+E48+E50</f>
        <v>19899.2</v>
      </c>
      <c r="F45" s="5">
        <f t="shared" ref="F45:O45" si="27">F46+F47+F48+F50</f>
        <v>23997.5</v>
      </c>
      <c r="G45" s="5">
        <f t="shared" si="27"/>
        <v>30084.7</v>
      </c>
      <c r="H45" s="5">
        <f t="shared" si="27"/>
        <v>34685.5</v>
      </c>
      <c r="I45" s="5">
        <f t="shared" si="27"/>
        <v>35532</v>
      </c>
      <c r="J45" s="5">
        <f>J46+J47+J48+J50</f>
        <v>36212.800000000003</v>
      </c>
      <c r="K45" s="5">
        <f>K46+K47+K48+K50</f>
        <v>43776.54</v>
      </c>
      <c r="L45" s="23">
        <f>L46+L47+L48+L50</f>
        <v>51129.4</v>
      </c>
      <c r="M45" s="5">
        <f>M46+M47+M48+M50</f>
        <v>52709.9</v>
      </c>
      <c r="N45" s="5">
        <f t="shared" si="27"/>
        <v>52709.9</v>
      </c>
      <c r="O45" s="5">
        <f t="shared" si="27"/>
        <v>52709.9</v>
      </c>
    </row>
    <row r="46" spans="1:15" ht="20.100000000000001" customHeight="1" x14ac:dyDescent="0.3">
      <c r="A46" s="32"/>
      <c r="B46" s="29"/>
      <c r="C46" s="6" t="s">
        <v>5</v>
      </c>
      <c r="D46" s="5">
        <f t="shared" ref="D46:D50" si="28">SUM(E46:O46)</f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23">
        <v>0</v>
      </c>
      <c r="M46" s="5">
        <v>0</v>
      </c>
      <c r="N46" s="5">
        <v>0</v>
      </c>
      <c r="O46" s="5">
        <v>0</v>
      </c>
    </row>
    <row r="47" spans="1:15" ht="20.100000000000001" customHeight="1" x14ac:dyDescent="0.3">
      <c r="A47" s="32"/>
      <c r="B47" s="29"/>
      <c r="C47" s="6" t="s">
        <v>6</v>
      </c>
      <c r="D47" s="5">
        <f t="shared" si="28"/>
        <v>1192</v>
      </c>
      <c r="E47" s="5">
        <v>599</v>
      </c>
      <c r="F47" s="5">
        <v>593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23">
        <v>0</v>
      </c>
      <c r="M47" s="5">
        <v>0</v>
      </c>
      <c r="N47" s="5">
        <v>0</v>
      </c>
      <c r="O47" s="5">
        <v>0</v>
      </c>
    </row>
    <row r="48" spans="1:15" ht="27.6" x14ac:dyDescent="0.3">
      <c r="A48" s="32"/>
      <c r="B48" s="29"/>
      <c r="C48" s="6" t="s">
        <v>54</v>
      </c>
      <c r="D48" s="5">
        <f t="shared" si="28"/>
        <v>432255.34000000008</v>
      </c>
      <c r="E48" s="5">
        <v>19300.2</v>
      </c>
      <c r="F48" s="5">
        <v>23404.5</v>
      </c>
      <c r="G48" s="5">
        <v>30084.7</v>
      </c>
      <c r="H48" s="5">
        <v>34685.5</v>
      </c>
      <c r="I48" s="5">
        <v>35532</v>
      </c>
      <c r="J48" s="5">
        <v>36212.800000000003</v>
      </c>
      <c r="K48" s="5">
        <v>43776.54</v>
      </c>
      <c r="L48" s="23">
        <v>51129.4</v>
      </c>
      <c r="M48" s="5">
        <v>52709.9</v>
      </c>
      <c r="N48" s="5">
        <v>52709.9</v>
      </c>
      <c r="O48" s="5">
        <v>52709.9</v>
      </c>
    </row>
    <row r="49" spans="1:16" ht="27.6" x14ac:dyDescent="0.3">
      <c r="A49" s="32"/>
      <c r="B49" s="29"/>
      <c r="C49" s="17" t="s">
        <v>55</v>
      </c>
      <c r="D49" s="5">
        <f t="shared" si="28"/>
        <v>7007</v>
      </c>
      <c r="E49" s="5">
        <v>7007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23">
        <v>0</v>
      </c>
      <c r="M49" s="5">
        <v>0</v>
      </c>
      <c r="N49" s="5">
        <v>0</v>
      </c>
      <c r="O49" s="5">
        <v>0</v>
      </c>
    </row>
    <row r="50" spans="1:16" ht="20.100000000000001" customHeight="1" x14ac:dyDescent="0.3">
      <c r="A50" s="33"/>
      <c r="B50" s="30"/>
      <c r="C50" s="6" t="s">
        <v>53</v>
      </c>
      <c r="D50" s="5">
        <f t="shared" si="28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23">
        <v>0</v>
      </c>
      <c r="M50" s="5">
        <v>0</v>
      </c>
      <c r="N50" s="5">
        <v>0</v>
      </c>
      <c r="O50" s="5">
        <v>0</v>
      </c>
    </row>
    <row r="51" spans="1:16" x14ac:dyDescent="0.3">
      <c r="A51" s="31" t="s">
        <v>79</v>
      </c>
      <c r="B51" s="28" t="s">
        <v>46</v>
      </c>
      <c r="C51" s="4" t="s">
        <v>4</v>
      </c>
      <c r="D51" s="5">
        <f t="shared" si="2"/>
        <v>10949.7</v>
      </c>
      <c r="E51" s="5">
        <f>SUM(E52:E55)</f>
        <v>0</v>
      </c>
      <c r="F51" s="5">
        <f>SUM(F52:F55)</f>
        <v>0</v>
      </c>
      <c r="G51" s="5">
        <f t="shared" ref="G51:O51" si="29">SUM(G52:G55)</f>
        <v>0</v>
      </c>
      <c r="H51" s="5">
        <f t="shared" si="29"/>
        <v>0</v>
      </c>
      <c r="I51" s="5">
        <f t="shared" si="29"/>
        <v>324</v>
      </c>
      <c r="J51" s="5">
        <f t="shared" si="29"/>
        <v>0</v>
      </c>
      <c r="K51" s="5">
        <f>SUM(K52:K55)</f>
        <v>7506.7</v>
      </c>
      <c r="L51" s="23">
        <f t="shared" si="29"/>
        <v>3119</v>
      </c>
      <c r="M51" s="5">
        <f t="shared" si="29"/>
        <v>0</v>
      </c>
      <c r="N51" s="5">
        <f t="shared" si="29"/>
        <v>0</v>
      </c>
      <c r="O51" s="5">
        <f t="shared" si="29"/>
        <v>0</v>
      </c>
    </row>
    <row r="52" spans="1:16" x14ac:dyDescent="0.3">
      <c r="A52" s="32"/>
      <c r="B52" s="29"/>
      <c r="C52" s="6" t="s">
        <v>5</v>
      </c>
      <c r="D52" s="5">
        <f>SUM(E52:O52)</f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23">
        <v>0</v>
      </c>
      <c r="M52" s="5">
        <v>0</v>
      </c>
      <c r="N52" s="5">
        <v>0</v>
      </c>
      <c r="O52" s="5">
        <v>0</v>
      </c>
    </row>
    <row r="53" spans="1:16" x14ac:dyDescent="0.3">
      <c r="A53" s="32"/>
      <c r="B53" s="29"/>
      <c r="C53" s="6" t="s">
        <v>6</v>
      </c>
      <c r="D53" s="5">
        <f t="shared" si="2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23">
        <v>0</v>
      </c>
      <c r="M53" s="5">
        <v>0</v>
      </c>
      <c r="N53" s="5">
        <v>0</v>
      </c>
      <c r="O53" s="5">
        <v>0</v>
      </c>
    </row>
    <row r="54" spans="1:16" x14ac:dyDescent="0.3">
      <c r="A54" s="32"/>
      <c r="B54" s="29"/>
      <c r="C54" s="6" t="s">
        <v>7</v>
      </c>
      <c r="D54" s="5">
        <f t="shared" si="2"/>
        <v>10949.7</v>
      </c>
      <c r="E54" s="5">
        <v>0</v>
      </c>
      <c r="F54" s="5">
        <v>0</v>
      </c>
      <c r="G54" s="5">
        <v>0</v>
      </c>
      <c r="H54" s="5">
        <v>0</v>
      </c>
      <c r="I54" s="5">
        <v>324</v>
      </c>
      <c r="J54" s="5">
        <v>0</v>
      </c>
      <c r="K54" s="5">
        <v>7506.7</v>
      </c>
      <c r="L54" s="23">
        <v>3119</v>
      </c>
      <c r="M54" s="5">
        <v>0</v>
      </c>
      <c r="N54" s="5">
        <v>0</v>
      </c>
      <c r="O54" s="5">
        <v>0</v>
      </c>
    </row>
    <row r="55" spans="1:16" ht="18" customHeight="1" x14ac:dyDescent="0.3">
      <c r="A55" s="33"/>
      <c r="B55" s="30"/>
      <c r="C55" s="6" t="s">
        <v>53</v>
      </c>
      <c r="D55" s="12">
        <f t="shared" si="2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23">
        <v>0</v>
      </c>
      <c r="M55" s="5">
        <v>0</v>
      </c>
      <c r="N55" s="5">
        <v>0</v>
      </c>
      <c r="O55" s="5">
        <v>0</v>
      </c>
    </row>
    <row r="56" spans="1:16" x14ac:dyDescent="0.3">
      <c r="A56" s="38" t="s">
        <v>13</v>
      </c>
      <c r="B56" s="38" t="s">
        <v>14</v>
      </c>
      <c r="C56" s="4" t="s">
        <v>4</v>
      </c>
      <c r="D56" s="11">
        <f t="shared" si="2"/>
        <v>39032.840000000004</v>
      </c>
      <c r="E56" s="11">
        <f>SUM(E57:E60)</f>
        <v>1754.8</v>
      </c>
      <c r="F56" s="11">
        <f>SUM(F57:F60)</f>
        <v>2272.5</v>
      </c>
      <c r="G56" s="11">
        <f t="shared" ref="G56:O56" si="30">SUM(G57:G60)</f>
        <v>2300.4</v>
      </c>
      <c r="H56" s="11">
        <f t="shared" si="30"/>
        <v>2139.3000000000002</v>
      </c>
      <c r="I56" s="11">
        <f t="shared" si="30"/>
        <v>2737.7000000000003</v>
      </c>
      <c r="J56" s="11">
        <f t="shared" si="30"/>
        <v>6333.2000000000007</v>
      </c>
      <c r="K56" s="11">
        <f t="shared" si="30"/>
        <v>3746.04</v>
      </c>
      <c r="L56" s="22">
        <f t="shared" si="30"/>
        <v>3069.3</v>
      </c>
      <c r="M56" s="11">
        <f t="shared" si="30"/>
        <v>4717.8</v>
      </c>
      <c r="N56" s="11">
        <f t="shared" si="30"/>
        <v>4893.8</v>
      </c>
      <c r="O56" s="11">
        <f t="shared" si="30"/>
        <v>5068</v>
      </c>
    </row>
    <row r="57" spans="1:16" x14ac:dyDescent="0.3">
      <c r="A57" s="39"/>
      <c r="B57" s="39"/>
      <c r="C57" s="6" t="s">
        <v>5</v>
      </c>
      <c r="D57" s="5">
        <f t="shared" si="2"/>
        <v>0</v>
      </c>
      <c r="E57" s="5">
        <f>E62</f>
        <v>0</v>
      </c>
      <c r="F57" s="5">
        <f t="shared" ref="F57:O57" si="31">F62</f>
        <v>0</v>
      </c>
      <c r="G57" s="5">
        <f t="shared" si="31"/>
        <v>0</v>
      </c>
      <c r="H57" s="5">
        <f t="shared" si="31"/>
        <v>0</v>
      </c>
      <c r="I57" s="5">
        <f t="shared" si="31"/>
        <v>0</v>
      </c>
      <c r="J57" s="5">
        <f t="shared" si="31"/>
        <v>0</v>
      </c>
      <c r="K57" s="5">
        <f t="shared" si="31"/>
        <v>0</v>
      </c>
      <c r="L57" s="23">
        <f t="shared" si="31"/>
        <v>0</v>
      </c>
      <c r="M57" s="5">
        <f t="shared" si="31"/>
        <v>0</v>
      </c>
      <c r="N57" s="5">
        <f t="shared" si="31"/>
        <v>0</v>
      </c>
      <c r="O57" s="5">
        <f t="shared" si="31"/>
        <v>0</v>
      </c>
    </row>
    <row r="58" spans="1:16" x14ac:dyDescent="0.3">
      <c r="A58" s="39"/>
      <c r="B58" s="39"/>
      <c r="C58" s="6" t="s">
        <v>6</v>
      </c>
      <c r="D58" s="5">
        <f t="shared" si="2"/>
        <v>0</v>
      </c>
      <c r="E58" s="5">
        <f t="shared" ref="E58:O60" si="32">E63</f>
        <v>0</v>
      </c>
      <c r="F58" s="5">
        <f t="shared" si="32"/>
        <v>0</v>
      </c>
      <c r="G58" s="5">
        <f t="shared" si="32"/>
        <v>0</v>
      </c>
      <c r="H58" s="5">
        <f t="shared" si="32"/>
        <v>0</v>
      </c>
      <c r="I58" s="5">
        <f t="shared" si="32"/>
        <v>0</v>
      </c>
      <c r="J58" s="5">
        <f t="shared" si="32"/>
        <v>0</v>
      </c>
      <c r="K58" s="5">
        <f t="shared" si="32"/>
        <v>0</v>
      </c>
      <c r="L58" s="23">
        <f t="shared" si="32"/>
        <v>0</v>
      </c>
      <c r="M58" s="5">
        <f t="shared" si="32"/>
        <v>0</v>
      </c>
      <c r="N58" s="5">
        <f t="shared" si="32"/>
        <v>0</v>
      </c>
      <c r="O58" s="5">
        <f t="shared" si="32"/>
        <v>0</v>
      </c>
    </row>
    <row r="59" spans="1:16" x14ac:dyDescent="0.3">
      <c r="A59" s="39"/>
      <c r="B59" s="39"/>
      <c r="C59" s="6" t="s">
        <v>7</v>
      </c>
      <c r="D59" s="5">
        <f t="shared" si="2"/>
        <v>39032.840000000004</v>
      </c>
      <c r="E59" s="5">
        <f>E64</f>
        <v>1754.8</v>
      </c>
      <c r="F59" s="5">
        <f t="shared" ref="F59:O59" si="33">F64</f>
        <v>2272.5</v>
      </c>
      <c r="G59" s="5">
        <f t="shared" si="33"/>
        <v>2300.4</v>
      </c>
      <c r="H59" s="5">
        <f t="shared" si="33"/>
        <v>2139.3000000000002</v>
      </c>
      <c r="I59" s="5">
        <f t="shared" si="33"/>
        <v>2737.7000000000003</v>
      </c>
      <c r="J59" s="5">
        <f t="shared" si="33"/>
        <v>6333.2000000000007</v>
      </c>
      <c r="K59" s="5">
        <f t="shared" si="33"/>
        <v>3746.04</v>
      </c>
      <c r="L59" s="23">
        <f t="shared" si="33"/>
        <v>3069.3</v>
      </c>
      <c r="M59" s="5">
        <f t="shared" si="33"/>
        <v>4717.8</v>
      </c>
      <c r="N59" s="5">
        <f t="shared" si="33"/>
        <v>4893.8</v>
      </c>
      <c r="O59" s="5">
        <f t="shared" si="33"/>
        <v>5068</v>
      </c>
      <c r="P59" s="2"/>
    </row>
    <row r="60" spans="1:16" ht="20.100000000000001" customHeight="1" x14ac:dyDescent="0.3">
      <c r="A60" s="40"/>
      <c r="B60" s="40"/>
      <c r="C60" s="6" t="s">
        <v>53</v>
      </c>
      <c r="D60" s="5">
        <f t="shared" si="2"/>
        <v>0</v>
      </c>
      <c r="E60" s="5">
        <f t="shared" si="32"/>
        <v>0</v>
      </c>
      <c r="F60" s="5">
        <f t="shared" si="32"/>
        <v>0</v>
      </c>
      <c r="G60" s="5">
        <f t="shared" si="32"/>
        <v>0</v>
      </c>
      <c r="H60" s="5">
        <f t="shared" si="32"/>
        <v>0</v>
      </c>
      <c r="I60" s="5">
        <f t="shared" si="32"/>
        <v>0</v>
      </c>
      <c r="J60" s="5">
        <f t="shared" si="32"/>
        <v>0</v>
      </c>
      <c r="K60" s="5">
        <f t="shared" si="32"/>
        <v>0</v>
      </c>
      <c r="L60" s="23">
        <f t="shared" si="32"/>
        <v>0</v>
      </c>
      <c r="M60" s="5">
        <f t="shared" si="32"/>
        <v>0</v>
      </c>
      <c r="N60" s="5">
        <f t="shared" si="32"/>
        <v>0</v>
      </c>
      <c r="O60" s="5">
        <f t="shared" si="32"/>
        <v>0</v>
      </c>
    </row>
    <row r="61" spans="1:16" ht="20.100000000000001" customHeight="1" x14ac:dyDescent="0.3">
      <c r="A61" s="28" t="s">
        <v>15</v>
      </c>
      <c r="B61" s="28" t="s">
        <v>16</v>
      </c>
      <c r="C61" s="4" t="s">
        <v>4</v>
      </c>
      <c r="D61" s="5">
        <f t="shared" si="2"/>
        <v>39032.840000000004</v>
      </c>
      <c r="E61" s="5">
        <f>SUM(E62:E65)</f>
        <v>1754.8</v>
      </c>
      <c r="F61" s="5">
        <f t="shared" ref="F61:O61" si="34">SUM(F62:F65)</f>
        <v>2272.5</v>
      </c>
      <c r="G61" s="5">
        <f t="shared" si="34"/>
        <v>2300.4</v>
      </c>
      <c r="H61" s="5">
        <f t="shared" si="34"/>
        <v>2139.3000000000002</v>
      </c>
      <c r="I61" s="5">
        <f t="shared" si="34"/>
        <v>2737.7000000000003</v>
      </c>
      <c r="J61" s="5">
        <f t="shared" si="34"/>
        <v>6333.2000000000007</v>
      </c>
      <c r="K61" s="5">
        <f t="shared" si="34"/>
        <v>3746.04</v>
      </c>
      <c r="L61" s="23">
        <f t="shared" si="34"/>
        <v>3069.3</v>
      </c>
      <c r="M61" s="5">
        <f t="shared" si="34"/>
        <v>4717.8</v>
      </c>
      <c r="N61" s="5">
        <f t="shared" si="34"/>
        <v>4893.8</v>
      </c>
      <c r="O61" s="5">
        <f t="shared" si="34"/>
        <v>5068</v>
      </c>
    </row>
    <row r="62" spans="1:16" x14ac:dyDescent="0.3">
      <c r="A62" s="29"/>
      <c r="B62" s="29"/>
      <c r="C62" s="6" t="s">
        <v>5</v>
      </c>
      <c r="D62" s="5">
        <f t="shared" si="2"/>
        <v>0</v>
      </c>
      <c r="E62" s="5">
        <f>E67+E72+E77</f>
        <v>0</v>
      </c>
      <c r="F62" s="5">
        <f>F67+F72+F77</f>
        <v>0</v>
      </c>
      <c r="G62" s="5">
        <f t="shared" ref="G62:O62" si="35">G67+G72+G77</f>
        <v>0</v>
      </c>
      <c r="H62" s="5">
        <f>H67+H72+H77</f>
        <v>0</v>
      </c>
      <c r="I62" s="5">
        <f t="shared" si="35"/>
        <v>0</v>
      </c>
      <c r="J62" s="5">
        <f t="shared" si="35"/>
        <v>0</v>
      </c>
      <c r="K62" s="5">
        <f t="shared" si="35"/>
        <v>0</v>
      </c>
      <c r="L62" s="23">
        <f>L67+L72+L77</f>
        <v>0</v>
      </c>
      <c r="M62" s="5">
        <f t="shared" si="35"/>
        <v>0</v>
      </c>
      <c r="N62" s="5">
        <f t="shared" si="35"/>
        <v>0</v>
      </c>
      <c r="O62" s="5">
        <f t="shared" si="35"/>
        <v>0</v>
      </c>
    </row>
    <row r="63" spans="1:16" x14ac:dyDescent="0.3">
      <c r="A63" s="29"/>
      <c r="B63" s="29"/>
      <c r="C63" s="6" t="s">
        <v>6</v>
      </c>
      <c r="D63" s="5">
        <f t="shared" si="2"/>
        <v>0</v>
      </c>
      <c r="E63" s="5">
        <f>E68+E73+E78</f>
        <v>0</v>
      </c>
      <c r="F63" s="5">
        <f t="shared" ref="F63:O63" si="36">F68+F73+F78</f>
        <v>0</v>
      </c>
      <c r="G63" s="5">
        <f t="shared" si="36"/>
        <v>0</v>
      </c>
      <c r="H63" s="5">
        <f t="shared" si="36"/>
        <v>0</v>
      </c>
      <c r="I63" s="5">
        <f t="shared" si="36"/>
        <v>0</v>
      </c>
      <c r="J63" s="5">
        <f>J68+J73+J78</f>
        <v>0</v>
      </c>
      <c r="K63" s="5">
        <f t="shared" si="36"/>
        <v>0</v>
      </c>
      <c r="L63" s="23">
        <f t="shared" si="36"/>
        <v>0</v>
      </c>
      <c r="M63" s="5">
        <f t="shared" si="36"/>
        <v>0</v>
      </c>
      <c r="N63" s="5">
        <f t="shared" si="36"/>
        <v>0</v>
      </c>
      <c r="O63" s="5">
        <f t="shared" si="36"/>
        <v>0</v>
      </c>
    </row>
    <row r="64" spans="1:16" x14ac:dyDescent="0.3">
      <c r="A64" s="29"/>
      <c r="B64" s="29"/>
      <c r="C64" s="6" t="s">
        <v>7</v>
      </c>
      <c r="D64" s="5">
        <f t="shared" si="2"/>
        <v>39032.840000000004</v>
      </c>
      <c r="E64" s="5">
        <f t="shared" ref="E64:O65" si="37">E69+E74+E79</f>
        <v>1754.8</v>
      </c>
      <c r="F64" s="5">
        <f t="shared" si="37"/>
        <v>2272.5</v>
      </c>
      <c r="G64" s="5">
        <f t="shared" si="37"/>
        <v>2300.4</v>
      </c>
      <c r="H64" s="5">
        <f t="shared" si="37"/>
        <v>2139.3000000000002</v>
      </c>
      <c r="I64" s="5">
        <f t="shared" si="37"/>
        <v>2737.7000000000003</v>
      </c>
      <c r="J64" s="5">
        <f t="shared" si="37"/>
        <v>6333.2000000000007</v>
      </c>
      <c r="K64" s="5">
        <f t="shared" si="37"/>
        <v>3746.04</v>
      </c>
      <c r="L64" s="23">
        <f t="shared" si="37"/>
        <v>3069.3</v>
      </c>
      <c r="M64" s="5">
        <f t="shared" si="37"/>
        <v>4717.8</v>
      </c>
      <c r="N64" s="5">
        <f t="shared" si="37"/>
        <v>4893.8</v>
      </c>
      <c r="O64" s="5">
        <f t="shared" si="37"/>
        <v>5068</v>
      </c>
    </row>
    <row r="65" spans="1:15" ht="15.75" customHeight="1" x14ac:dyDescent="0.3">
      <c r="A65" s="30"/>
      <c r="B65" s="30"/>
      <c r="C65" s="6" t="s">
        <v>53</v>
      </c>
      <c r="D65" s="5">
        <f t="shared" si="2"/>
        <v>0</v>
      </c>
      <c r="E65" s="5">
        <f t="shared" si="37"/>
        <v>0</v>
      </c>
      <c r="F65" s="5">
        <f t="shared" si="37"/>
        <v>0</v>
      </c>
      <c r="G65" s="5">
        <f t="shared" si="37"/>
        <v>0</v>
      </c>
      <c r="H65" s="5">
        <f t="shared" si="37"/>
        <v>0</v>
      </c>
      <c r="I65" s="5">
        <f t="shared" si="37"/>
        <v>0</v>
      </c>
      <c r="J65" s="5">
        <f t="shared" si="37"/>
        <v>0</v>
      </c>
      <c r="K65" s="5">
        <f t="shared" si="37"/>
        <v>0</v>
      </c>
      <c r="L65" s="23">
        <f t="shared" si="37"/>
        <v>0</v>
      </c>
      <c r="M65" s="5">
        <f t="shared" si="37"/>
        <v>0</v>
      </c>
      <c r="N65" s="5">
        <f t="shared" si="37"/>
        <v>0</v>
      </c>
      <c r="O65" s="5">
        <f t="shared" si="37"/>
        <v>0</v>
      </c>
    </row>
    <row r="66" spans="1:15" x14ac:dyDescent="0.3">
      <c r="A66" s="31" t="s">
        <v>17</v>
      </c>
      <c r="B66" s="28" t="s">
        <v>18</v>
      </c>
      <c r="C66" s="4" t="s">
        <v>4</v>
      </c>
      <c r="D66" s="5">
        <f t="shared" si="2"/>
        <v>979.00000000000011</v>
      </c>
      <c r="E66" s="5">
        <f>SUM(E67:E70)</f>
        <v>43.7</v>
      </c>
      <c r="F66" s="5">
        <f t="shared" ref="F66:O66" si="38">SUM(F67:F70)</f>
        <v>57.3</v>
      </c>
      <c r="G66" s="5">
        <f t="shared" si="38"/>
        <v>97.8</v>
      </c>
      <c r="H66" s="5">
        <f t="shared" si="38"/>
        <v>46.5</v>
      </c>
      <c r="I66" s="5">
        <f t="shared" si="38"/>
        <v>146.9</v>
      </c>
      <c r="J66" s="5">
        <f t="shared" si="38"/>
        <v>99.4</v>
      </c>
      <c r="K66" s="5">
        <f>SUM(K67:K70)</f>
        <v>409.8</v>
      </c>
      <c r="L66" s="23">
        <f t="shared" si="38"/>
        <v>21</v>
      </c>
      <c r="M66" s="5">
        <f t="shared" si="38"/>
        <v>56.6</v>
      </c>
      <c r="N66" s="5">
        <f t="shared" si="38"/>
        <v>0</v>
      </c>
      <c r="O66" s="5">
        <f t="shared" si="38"/>
        <v>0</v>
      </c>
    </row>
    <row r="67" spans="1:15" x14ac:dyDescent="0.3">
      <c r="A67" s="32"/>
      <c r="B67" s="29"/>
      <c r="C67" s="6" t="s">
        <v>5</v>
      </c>
      <c r="D67" s="5">
        <f t="shared" si="2"/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23">
        <v>0</v>
      </c>
      <c r="M67" s="5">
        <v>0</v>
      </c>
      <c r="N67" s="5">
        <v>0</v>
      </c>
      <c r="O67" s="5">
        <v>0</v>
      </c>
    </row>
    <row r="68" spans="1:15" x14ac:dyDescent="0.3">
      <c r="A68" s="32"/>
      <c r="B68" s="29"/>
      <c r="C68" s="6" t="s">
        <v>6</v>
      </c>
      <c r="D68" s="5">
        <f t="shared" si="2"/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23">
        <v>0</v>
      </c>
      <c r="M68" s="5">
        <v>0</v>
      </c>
      <c r="N68" s="5">
        <v>0</v>
      </c>
      <c r="O68" s="5">
        <v>0</v>
      </c>
    </row>
    <row r="69" spans="1:15" x14ac:dyDescent="0.3">
      <c r="A69" s="32"/>
      <c r="B69" s="29"/>
      <c r="C69" s="6" t="s">
        <v>7</v>
      </c>
      <c r="D69" s="5">
        <f t="shared" si="2"/>
        <v>979.00000000000011</v>
      </c>
      <c r="E69" s="5">
        <v>43.7</v>
      </c>
      <c r="F69" s="5">
        <v>57.3</v>
      </c>
      <c r="G69" s="5">
        <v>97.8</v>
      </c>
      <c r="H69" s="5">
        <v>46.5</v>
      </c>
      <c r="I69" s="5">
        <v>146.9</v>
      </c>
      <c r="J69" s="5">
        <v>99.4</v>
      </c>
      <c r="K69" s="5">
        <v>409.8</v>
      </c>
      <c r="L69" s="23">
        <v>21</v>
      </c>
      <c r="M69" s="5">
        <v>56.6</v>
      </c>
      <c r="N69" s="5">
        <v>0</v>
      </c>
      <c r="O69" s="5">
        <v>0</v>
      </c>
    </row>
    <row r="70" spans="1:15" ht="20.100000000000001" customHeight="1" x14ac:dyDescent="0.3">
      <c r="A70" s="33"/>
      <c r="B70" s="30"/>
      <c r="C70" s="6" t="s">
        <v>53</v>
      </c>
      <c r="D70" s="5">
        <f t="shared" si="2"/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23">
        <v>0</v>
      </c>
      <c r="M70" s="5">
        <v>0</v>
      </c>
      <c r="N70" s="5">
        <v>0</v>
      </c>
      <c r="O70" s="5">
        <v>0</v>
      </c>
    </row>
    <row r="71" spans="1:15" x14ac:dyDescent="0.3">
      <c r="A71" s="31" t="s">
        <v>19</v>
      </c>
      <c r="B71" s="28" t="s">
        <v>60</v>
      </c>
      <c r="C71" s="4" t="s">
        <v>4</v>
      </c>
      <c r="D71" s="5">
        <f t="shared" si="2"/>
        <v>3380.5</v>
      </c>
      <c r="E71" s="5">
        <f>SUM(E72:E75)</f>
        <v>0</v>
      </c>
      <c r="F71" s="5">
        <f>SUM(F72:F75)</f>
        <v>0</v>
      </c>
      <c r="G71" s="5">
        <f t="shared" ref="G71:O71" si="39">SUM(G72:G75)</f>
        <v>89</v>
      </c>
      <c r="H71" s="5">
        <f>SUM(H72:H75)</f>
        <v>0</v>
      </c>
      <c r="I71" s="5">
        <f t="shared" si="39"/>
        <v>0</v>
      </c>
      <c r="J71" s="5">
        <f t="shared" si="39"/>
        <v>3291.5</v>
      </c>
      <c r="K71" s="5">
        <f t="shared" si="39"/>
        <v>0</v>
      </c>
      <c r="L71" s="23">
        <f t="shared" si="39"/>
        <v>0</v>
      </c>
      <c r="M71" s="5">
        <f t="shared" si="39"/>
        <v>0</v>
      </c>
      <c r="N71" s="5">
        <f t="shared" si="39"/>
        <v>0</v>
      </c>
      <c r="O71" s="5">
        <f t="shared" si="39"/>
        <v>0</v>
      </c>
    </row>
    <row r="72" spans="1:15" x14ac:dyDescent="0.3">
      <c r="A72" s="32"/>
      <c r="B72" s="29"/>
      <c r="C72" s="6" t="s">
        <v>5</v>
      </c>
      <c r="D72" s="5">
        <f t="shared" si="2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23">
        <v>0</v>
      </c>
      <c r="M72" s="5">
        <v>0</v>
      </c>
      <c r="N72" s="5">
        <v>0</v>
      </c>
      <c r="O72" s="5">
        <v>0</v>
      </c>
    </row>
    <row r="73" spans="1:15" x14ac:dyDescent="0.3">
      <c r="A73" s="32"/>
      <c r="B73" s="29"/>
      <c r="C73" s="6" t="s">
        <v>6</v>
      </c>
      <c r="D73" s="5">
        <f t="shared" si="2"/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23">
        <v>0</v>
      </c>
      <c r="M73" s="5">
        <v>0</v>
      </c>
      <c r="N73" s="5">
        <v>0</v>
      </c>
      <c r="O73" s="5">
        <v>0</v>
      </c>
    </row>
    <row r="74" spans="1:15" x14ac:dyDescent="0.3">
      <c r="A74" s="32"/>
      <c r="B74" s="29"/>
      <c r="C74" s="6" t="s">
        <v>7</v>
      </c>
      <c r="D74" s="5">
        <f t="shared" si="2"/>
        <v>3380.5</v>
      </c>
      <c r="E74" s="5">
        <v>0</v>
      </c>
      <c r="F74" s="5">
        <v>0</v>
      </c>
      <c r="G74" s="5">
        <v>89</v>
      </c>
      <c r="H74" s="5">
        <v>0</v>
      </c>
      <c r="I74" s="5">
        <v>0</v>
      </c>
      <c r="J74" s="5">
        <v>3291.5</v>
      </c>
      <c r="K74" s="5">
        <v>0</v>
      </c>
      <c r="L74" s="23">
        <v>0</v>
      </c>
      <c r="M74" s="5">
        <v>0</v>
      </c>
      <c r="N74" s="5">
        <v>0</v>
      </c>
      <c r="O74" s="5">
        <v>0</v>
      </c>
    </row>
    <row r="75" spans="1:15" ht="20.100000000000001" customHeight="1" x14ac:dyDescent="0.3">
      <c r="A75" s="33"/>
      <c r="B75" s="30"/>
      <c r="C75" s="6" t="s">
        <v>53</v>
      </c>
      <c r="D75" s="5">
        <f t="shared" si="2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23">
        <v>0</v>
      </c>
      <c r="M75" s="5">
        <v>0</v>
      </c>
      <c r="N75" s="5">
        <v>0</v>
      </c>
      <c r="O75" s="5">
        <v>0</v>
      </c>
    </row>
    <row r="76" spans="1:15" x14ac:dyDescent="0.3">
      <c r="A76" s="31" t="s">
        <v>20</v>
      </c>
      <c r="B76" s="28" t="s">
        <v>61</v>
      </c>
      <c r="C76" s="4" t="s">
        <v>4</v>
      </c>
      <c r="D76" s="5">
        <f t="shared" si="2"/>
        <v>34673.339999999997</v>
      </c>
      <c r="E76" s="5">
        <f>SUM(E77:E80)</f>
        <v>1711.1</v>
      </c>
      <c r="F76" s="5">
        <f t="shared" ref="F76:O76" si="40">SUM(F77:F80)</f>
        <v>2215.1999999999998</v>
      </c>
      <c r="G76" s="5">
        <f t="shared" si="40"/>
        <v>2113.6</v>
      </c>
      <c r="H76" s="5">
        <f t="shared" si="40"/>
        <v>2092.8000000000002</v>
      </c>
      <c r="I76" s="5">
        <f t="shared" si="40"/>
        <v>2590.8000000000002</v>
      </c>
      <c r="J76" s="5">
        <f t="shared" si="40"/>
        <v>2942.3</v>
      </c>
      <c r="K76" s="5">
        <f t="shared" si="40"/>
        <v>3336.24</v>
      </c>
      <c r="L76" s="23">
        <f>SUM(L77:L80)</f>
        <v>3048.3</v>
      </c>
      <c r="M76" s="5">
        <f>SUM(M77:M80)</f>
        <v>4661.2</v>
      </c>
      <c r="N76" s="5">
        <f t="shared" si="40"/>
        <v>4893.8</v>
      </c>
      <c r="O76" s="5">
        <f t="shared" si="40"/>
        <v>5068</v>
      </c>
    </row>
    <row r="77" spans="1:15" x14ac:dyDescent="0.3">
      <c r="A77" s="32"/>
      <c r="B77" s="29"/>
      <c r="C77" s="6" t="s">
        <v>5</v>
      </c>
      <c r="D77" s="5">
        <f t="shared" si="2"/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23">
        <v>0</v>
      </c>
      <c r="M77" s="5">
        <v>0</v>
      </c>
      <c r="N77" s="5">
        <v>0</v>
      </c>
      <c r="O77" s="5">
        <v>0</v>
      </c>
    </row>
    <row r="78" spans="1:15" x14ac:dyDescent="0.3">
      <c r="A78" s="32"/>
      <c r="B78" s="29"/>
      <c r="C78" s="6" t="s">
        <v>6</v>
      </c>
      <c r="D78" s="5">
        <f t="shared" si="2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23">
        <v>0</v>
      </c>
      <c r="M78" s="5">
        <v>0</v>
      </c>
      <c r="N78" s="5">
        <v>0</v>
      </c>
      <c r="O78" s="5">
        <v>0</v>
      </c>
    </row>
    <row r="79" spans="1:15" x14ac:dyDescent="0.3">
      <c r="A79" s="32"/>
      <c r="B79" s="29"/>
      <c r="C79" s="6" t="s">
        <v>7</v>
      </c>
      <c r="D79" s="5">
        <f>SUM(E79:O79)</f>
        <v>34673.339999999997</v>
      </c>
      <c r="E79" s="5">
        <v>1711.1</v>
      </c>
      <c r="F79" s="5">
        <v>2215.1999999999998</v>
      </c>
      <c r="G79" s="5">
        <v>2113.6</v>
      </c>
      <c r="H79" s="5">
        <v>2092.8000000000002</v>
      </c>
      <c r="I79" s="5">
        <v>2590.8000000000002</v>
      </c>
      <c r="J79" s="5">
        <v>2942.3</v>
      </c>
      <c r="K79" s="5">
        <v>3336.24</v>
      </c>
      <c r="L79" s="23">
        <v>3048.3</v>
      </c>
      <c r="M79" s="5">
        <v>4661.2</v>
      </c>
      <c r="N79" s="5">
        <v>4893.8</v>
      </c>
      <c r="O79" s="5">
        <v>5068</v>
      </c>
    </row>
    <row r="80" spans="1:15" ht="20.100000000000001" customHeight="1" x14ac:dyDescent="0.3">
      <c r="A80" s="33"/>
      <c r="B80" s="30"/>
      <c r="C80" s="6" t="s">
        <v>53</v>
      </c>
      <c r="D80" s="5">
        <f t="shared" si="2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23">
        <v>0</v>
      </c>
      <c r="M80" s="5">
        <v>0</v>
      </c>
      <c r="N80" s="5">
        <v>0</v>
      </c>
      <c r="O80" s="5">
        <v>0</v>
      </c>
    </row>
    <row r="81" spans="1:15" x14ac:dyDescent="0.3">
      <c r="A81" s="38" t="s">
        <v>21</v>
      </c>
      <c r="B81" s="38" t="s">
        <v>22</v>
      </c>
      <c r="C81" s="4" t="s">
        <v>4</v>
      </c>
      <c r="D81" s="11">
        <f t="shared" si="2"/>
        <v>28591.06</v>
      </c>
      <c r="E81" s="11">
        <f>E82+E83+E84+E86</f>
        <v>3233.9</v>
      </c>
      <c r="F81" s="11">
        <f>F82+F83+F84+F86</f>
        <v>3239.1</v>
      </c>
      <c r="G81" s="11">
        <f t="shared" ref="G81:O81" si="41">G82+G83+G84+G86</f>
        <v>3274.07</v>
      </c>
      <c r="H81" s="11">
        <f t="shared" si="41"/>
        <v>2324</v>
      </c>
      <c r="I81" s="11">
        <f t="shared" si="41"/>
        <v>3114.7</v>
      </c>
      <c r="J81" s="11">
        <f t="shared" si="41"/>
        <v>2784.1</v>
      </c>
      <c r="K81" s="11">
        <f t="shared" si="41"/>
        <v>3446.49</v>
      </c>
      <c r="L81" s="22">
        <f t="shared" si="41"/>
        <v>3388.9</v>
      </c>
      <c r="M81" s="11">
        <f t="shared" si="41"/>
        <v>1150.4000000000001</v>
      </c>
      <c r="N81" s="11">
        <f t="shared" si="41"/>
        <v>1326.3</v>
      </c>
      <c r="O81" s="11">
        <f t="shared" si="41"/>
        <v>1309.0999999999999</v>
      </c>
    </row>
    <row r="82" spans="1:15" x14ac:dyDescent="0.3">
      <c r="A82" s="39"/>
      <c r="B82" s="39"/>
      <c r="C82" s="6" t="s">
        <v>5</v>
      </c>
      <c r="D82" s="5">
        <f t="shared" si="2"/>
        <v>0</v>
      </c>
      <c r="E82" s="5">
        <f>E88</f>
        <v>0</v>
      </c>
      <c r="F82" s="5">
        <f t="shared" ref="F82:O82" si="42">F88</f>
        <v>0</v>
      </c>
      <c r="G82" s="5">
        <f t="shared" si="42"/>
        <v>0</v>
      </c>
      <c r="H82" s="5">
        <f t="shared" si="42"/>
        <v>0</v>
      </c>
      <c r="I82" s="5">
        <f t="shared" si="42"/>
        <v>0</v>
      </c>
      <c r="J82" s="5">
        <f t="shared" si="42"/>
        <v>0</v>
      </c>
      <c r="K82" s="5">
        <f t="shared" si="42"/>
        <v>0</v>
      </c>
      <c r="L82" s="23">
        <f t="shared" si="42"/>
        <v>0</v>
      </c>
      <c r="M82" s="5">
        <f t="shared" si="42"/>
        <v>0</v>
      </c>
      <c r="N82" s="5">
        <f t="shared" si="42"/>
        <v>0</v>
      </c>
      <c r="O82" s="5">
        <f t="shared" si="42"/>
        <v>0</v>
      </c>
    </row>
    <row r="83" spans="1:15" x14ac:dyDescent="0.3">
      <c r="A83" s="39"/>
      <c r="B83" s="39"/>
      <c r="C83" s="6" t="s">
        <v>6</v>
      </c>
      <c r="D83" s="5">
        <f t="shared" si="2"/>
        <v>0</v>
      </c>
      <c r="E83" s="5">
        <f t="shared" ref="E83:O86" si="43">E89</f>
        <v>0</v>
      </c>
      <c r="F83" s="5">
        <f t="shared" si="43"/>
        <v>0</v>
      </c>
      <c r="G83" s="5">
        <f t="shared" si="43"/>
        <v>0</v>
      </c>
      <c r="H83" s="5">
        <f t="shared" si="43"/>
        <v>0</v>
      </c>
      <c r="I83" s="5">
        <f t="shared" si="43"/>
        <v>0</v>
      </c>
      <c r="J83" s="5">
        <f t="shared" si="43"/>
        <v>0</v>
      </c>
      <c r="K83" s="5">
        <f t="shared" si="43"/>
        <v>0</v>
      </c>
      <c r="L83" s="23">
        <f t="shared" si="43"/>
        <v>0</v>
      </c>
      <c r="M83" s="5">
        <f t="shared" si="43"/>
        <v>0</v>
      </c>
      <c r="N83" s="5">
        <f t="shared" si="43"/>
        <v>0</v>
      </c>
      <c r="O83" s="5">
        <f t="shared" si="43"/>
        <v>0</v>
      </c>
    </row>
    <row r="84" spans="1:15" ht="27.6" x14ac:dyDescent="0.3">
      <c r="A84" s="39"/>
      <c r="B84" s="39"/>
      <c r="C84" s="6" t="s">
        <v>54</v>
      </c>
      <c r="D84" s="5">
        <f t="shared" si="2"/>
        <v>28591.06</v>
      </c>
      <c r="E84" s="5">
        <f t="shared" si="43"/>
        <v>3233.9</v>
      </c>
      <c r="F84" s="5">
        <f t="shared" si="43"/>
        <v>3239.1</v>
      </c>
      <c r="G84" s="5">
        <f t="shared" si="43"/>
        <v>3274.07</v>
      </c>
      <c r="H84" s="5">
        <f t="shared" si="43"/>
        <v>2324</v>
      </c>
      <c r="I84" s="5">
        <f t="shared" si="43"/>
        <v>3114.7</v>
      </c>
      <c r="J84" s="5">
        <f t="shared" si="43"/>
        <v>2784.1</v>
      </c>
      <c r="K84" s="5">
        <f t="shared" si="43"/>
        <v>3446.49</v>
      </c>
      <c r="L84" s="23">
        <f t="shared" si="43"/>
        <v>3388.9</v>
      </c>
      <c r="M84" s="5">
        <f t="shared" si="43"/>
        <v>1150.4000000000001</v>
      </c>
      <c r="N84" s="5">
        <f t="shared" si="43"/>
        <v>1326.3</v>
      </c>
      <c r="O84" s="5">
        <f t="shared" si="43"/>
        <v>1309.0999999999999</v>
      </c>
    </row>
    <row r="85" spans="1:15" ht="27.6" x14ac:dyDescent="0.3">
      <c r="A85" s="39"/>
      <c r="B85" s="39"/>
      <c r="C85" s="17" t="s">
        <v>55</v>
      </c>
      <c r="D85" s="5">
        <f t="shared" si="2"/>
        <v>1021.1</v>
      </c>
      <c r="E85" s="5">
        <f t="shared" si="43"/>
        <v>1021.1</v>
      </c>
      <c r="F85" s="5">
        <f t="shared" si="43"/>
        <v>0</v>
      </c>
      <c r="G85" s="5">
        <f t="shared" si="43"/>
        <v>0</v>
      </c>
      <c r="H85" s="5">
        <f t="shared" si="43"/>
        <v>0</v>
      </c>
      <c r="I85" s="5">
        <f t="shared" si="43"/>
        <v>0</v>
      </c>
      <c r="J85" s="5">
        <f t="shared" si="43"/>
        <v>0</v>
      </c>
      <c r="K85" s="5">
        <f t="shared" si="43"/>
        <v>0</v>
      </c>
      <c r="L85" s="23">
        <f t="shared" si="43"/>
        <v>0</v>
      </c>
      <c r="M85" s="5">
        <f t="shared" si="43"/>
        <v>0</v>
      </c>
      <c r="N85" s="5">
        <f t="shared" si="43"/>
        <v>0</v>
      </c>
      <c r="O85" s="5">
        <f t="shared" si="43"/>
        <v>0</v>
      </c>
    </row>
    <row r="86" spans="1:15" ht="20.100000000000001" customHeight="1" x14ac:dyDescent="0.3">
      <c r="A86" s="40"/>
      <c r="B86" s="40"/>
      <c r="C86" s="6" t="s">
        <v>53</v>
      </c>
      <c r="D86" s="5">
        <f t="shared" si="2"/>
        <v>0</v>
      </c>
      <c r="E86" s="5">
        <f>E92</f>
        <v>0</v>
      </c>
      <c r="F86" s="5">
        <f t="shared" si="43"/>
        <v>0</v>
      </c>
      <c r="G86" s="5">
        <f t="shared" si="43"/>
        <v>0</v>
      </c>
      <c r="H86" s="5">
        <f t="shared" si="43"/>
        <v>0</v>
      </c>
      <c r="I86" s="5">
        <f t="shared" si="43"/>
        <v>0</v>
      </c>
      <c r="J86" s="5">
        <f t="shared" si="43"/>
        <v>0</v>
      </c>
      <c r="K86" s="5">
        <f t="shared" si="43"/>
        <v>0</v>
      </c>
      <c r="L86" s="23">
        <f t="shared" si="43"/>
        <v>0</v>
      </c>
      <c r="M86" s="5">
        <f t="shared" si="43"/>
        <v>0</v>
      </c>
      <c r="N86" s="5">
        <f t="shared" si="43"/>
        <v>0</v>
      </c>
      <c r="O86" s="5">
        <f t="shared" si="43"/>
        <v>0</v>
      </c>
    </row>
    <row r="87" spans="1:15" x14ac:dyDescent="0.3">
      <c r="A87" s="28" t="s">
        <v>23</v>
      </c>
      <c r="B87" s="28" t="s">
        <v>24</v>
      </c>
      <c r="C87" s="4" t="s">
        <v>4</v>
      </c>
      <c r="D87" s="5">
        <f t="shared" ref="D87:D152" si="44">SUM(E87:O87)</f>
        <v>28591.06</v>
      </c>
      <c r="E87" s="5">
        <f>E88+E89+E90+E92</f>
        <v>3233.9</v>
      </c>
      <c r="F87" s="5">
        <f t="shared" ref="F87:O87" si="45">F88+F89+F90+F92</f>
        <v>3239.1</v>
      </c>
      <c r="G87" s="5">
        <f t="shared" si="45"/>
        <v>3274.07</v>
      </c>
      <c r="H87" s="5">
        <f t="shared" si="45"/>
        <v>2324</v>
      </c>
      <c r="I87" s="5">
        <f t="shared" si="45"/>
        <v>3114.7</v>
      </c>
      <c r="J87" s="5">
        <f t="shared" si="45"/>
        <v>2784.1</v>
      </c>
      <c r="K87" s="5">
        <f t="shared" si="45"/>
        <v>3446.49</v>
      </c>
      <c r="L87" s="23">
        <f t="shared" si="45"/>
        <v>3388.9</v>
      </c>
      <c r="M87" s="5">
        <f t="shared" si="45"/>
        <v>1150.4000000000001</v>
      </c>
      <c r="N87" s="5">
        <f t="shared" si="45"/>
        <v>1326.3</v>
      </c>
      <c r="O87" s="5">
        <f t="shared" si="45"/>
        <v>1309.0999999999999</v>
      </c>
    </row>
    <row r="88" spans="1:15" x14ac:dyDescent="0.3">
      <c r="A88" s="29"/>
      <c r="B88" s="29"/>
      <c r="C88" s="6" t="s">
        <v>5</v>
      </c>
      <c r="D88" s="5">
        <f t="shared" si="44"/>
        <v>0</v>
      </c>
      <c r="E88" s="5">
        <f>E94</f>
        <v>0</v>
      </c>
      <c r="F88" s="5">
        <f t="shared" ref="F88:O88" si="46">F94</f>
        <v>0</v>
      </c>
      <c r="G88" s="5">
        <f t="shared" si="46"/>
        <v>0</v>
      </c>
      <c r="H88" s="5">
        <f t="shared" si="46"/>
        <v>0</v>
      </c>
      <c r="I88" s="5">
        <f t="shared" si="46"/>
        <v>0</v>
      </c>
      <c r="J88" s="5">
        <f t="shared" si="46"/>
        <v>0</v>
      </c>
      <c r="K88" s="5">
        <f t="shared" si="46"/>
        <v>0</v>
      </c>
      <c r="L88" s="23">
        <f>L94</f>
        <v>0</v>
      </c>
      <c r="M88" s="5">
        <f t="shared" si="46"/>
        <v>0</v>
      </c>
      <c r="N88" s="5">
        <f t="shared" si="46"/>
        <v>0</v>
      </c>
      <c r="O88" s="5">
        <f t="shared" si="46"/>
        <v>0</v>
      </c>
    </row>
    <row r="89" spans="1:15" x14ac:dyDescent="0.3">
      <c r="A89" s="29"/>
      <c r="B89" s="29"/>
      <c r="C89" s="6" t="s">
        <v>6</v>
      </c>
      <c r="D89" s="5">
        <f t="shared" si="44"/>
        <v>0</v>
      </c>
      <c r="E89" s="5">
        <f t="shared" ref="E89:O92" si="47">E95</f>
        <v>0</v>
      </c>
      <c r="F89" s="5">
        <f t="shared" si="47"/>
        <v>0</v>
      </c>
      <c r="G89" s="5">
        <f t="shared" si="47"/>
        <v>0</v>
      </c>
      <c r="H89" s="5">
        <f t="shared" si="47"/>
        <v>0</v>
      </c>
      <c r="I89" s="5">
        <f t="shared" si="47"/>
        <v>0</v>
      </c>
      <c r="J89" s="5">
        <f t="shared" si="47"/>
        <v>0</v>
      </c>
      <c r="K89" s="5">
        <f t="shared" si="47"/>
        <v>0</v>
      </c>
      <c r="L89" s="23">
        <f t="shared" si="47"/>
        <v>0</v>
      </c>
      <c r="M89" s="5">
        <f t="shared" si="47"/>
        <v>0</v>
      </c>
      <c r="N89" s="5">
        <f t="shared" si="47"/>
        <v>0</v>
      </c>
      <c r="O89" s="5">
        <f t="shared" si="47"/>
        <v>0</v>
      </c>
    </row>
    <row r="90" spans="1:15" ht="27.6" x14ac:dyDescent="0.3">
      <c r="A90" s="29"/>
      <c r="B90" s="29"/>
      <c r="C90" s="6" t="s">
        <v>54</v>
      </c>
      <c r="D90" s="5">
        <f t="shared" si="44"/>
        <v>28591.06</v>
      </c>
      <c r="E90" s="5">
        <f t="shared" si="47"/>
        <v>3233.9</v>
      </c>
      <c r="F90" s="5">
        <f t="shared" si="47"/>
        <v>3239.1</v>
      </c>
      <c r="G90" s="5">
        <f t="shared" si="47"/>
        <v>3274.07</v>
      </c>
      <c r="H90" s="5">
        <f t="shared" si="47"/>
        <v>2324</v>
      </c>
      <c r="I90" s="5">
        <f t="shared" si="47"/>
        <v>3114.7</v>
      </c>
      <c r="J90" s="5">
        <f>J96</f>
        <v>2784.1</v>
      </c>
      <c r="K90" s="5">
        <f t="shared" si="47"/>
        <v>3446.49</v>
      </c>
      <c r="L90" s="23">
        <f t="shared" si="47"/>
        <v>3388.9</v>
      </c>
      <c r="M90" s="5">
        <f t="shared" si="47"/>
        <v>1150.4000000000001</v>
      </c>
      <c r="N90" s="5">
        <f t="shared" si="47"/>
        <v>1326.3</v>
      </c>
      <c r="O90" s="5">
        <f t="shared" si="47"/>
        <v>1309.0999999999999</v>
      </c>
    </row>
    <row r="91" spans="1:15" ht="27.6" x14ac:dyDescent="0.3">
      <c r="A91" s="29"/>
      <c r="B91" s="29"/>
      <c r="C91" s="17" t="s">
        <v>55</v>
      </c>
      <c r="D91" s="5">
        <f t="shared" si="44"/>
        <v>1021.1</v>
      </c>
      <c r="E91" s="5">
        <f t="shared" si="47"/>
        <v>1021.1</v>
      </c>
      <c r="F91" s="5">
        <f t="shared" si="47"/>
        <v>0</v>
      </c>
      <c r="G91" s="5">
        <f t="shared" si="47"/>
        <v>0</v>
      </c>
      <c r="H91" s="5">
        <f t="shared" si="47"/>
        <v>0</v>
      </c>
      <c r="I91" s="5">
        <f t="shared" si="47"/>
        <v>0</v>
      </c>
      <c r="J91" s="5">
        <f t="shared" si="47"/>
        <v>0</v>
      </c>
      <c r="K91" s="5">
        <f t="shared" si="47"/>
        <v>0</v>
      </c>
      <c r="L91" s="23">
        <f>L97</f>
        <v>0</v>
      </c>
      <c r="M91" s="5">
        <f t="shared" si="47"/>
        <v>0</v>
      </c>
      <c r="N91" s="5">
        <f t="shared" si="47"/>
        <v>0</v>
      </c>
      <c r="O91" s="5">
        <f t="shared" si="47"/>
        <v>0</v>
      </c>
    </row>
    <row r="92" spans="1:15" ht="20.100000000000001" customHeight="1" x14ac:dyDescent="0.3">
      <c r="A92" s="30"/>
      <c r="B92" s="30"/>
      <c r="C92" s="6" t="s">
        <v>53</v>
      </c>
      <c r="D92" s="5">
        <f t="shared" si="44"/>
        <v>0</v>
      </c>
      <c r="E92" s="5">
        <f>E98</f>
        <v>0</v>
      </c>
      <c r="F92" s="5">
        <f t="shared" si="47"/>
        <v>0</v>
      </c>
      <c r="G92" s="5">
        <f t="shared" si="47"/>
        <v>0</v>
      </c>
      <c r="H92" s="5">
        <f t="shared" si="47"/>
        <v>0</v>
      </c>
      <c r="I92" s="5">
        <f t="shared" si="47"/>
        <v>0</v>
      </c>
      <c r="J92" s="5">
        <f t="shared" si="47"/>
        <v>0</v>
      </c>
      <c r="K92" s="5">
        <f t="shared" si="47"/>
        <v>0</v>
      </c>
      <c r="L92" s="23">
        <f t="shared" si="47"/>
        <v>0</v>
      </c>
      <c r="M92" s="5">
        <f t="shared" si="47"/>
        <v>0</v>
      </c>
      <c r="N92" s="5">
        <f t="shared" si="47"/>
        <v>0</v>
      </c>
      <c r="O92" s="5">
        <f t="shared" si="47"/>
        <v>0</v>
      </c>
    </row>
    <row r="93" spans="1:15" x14ac:dyDescent="0.3">
      <c r="A93" s="31" t="s">
        <v>25</v>
      </c>
      <c r="B93" s="28" t="s">
        <v>26</v>
      </c>
      <c r="C93" s="4" t="s">
        <v>4</v>
      </c>
      <c r="D93" s="5">
        <f>SUM(E93:O93)</f>
        <v>28591.06</v>
      </c>
      <c r="E93" s="5">
        <f>E94+E95+E96+E98</f>
        <v>3233.9</v>
      </c>
      <c r="F93" s="5">
        <f>F94+F95+F96+F98</f>
        <v>3239.1</v>
      </c>
      <c r="G93" s="5">
        <f t="shared" ref="G93:O93" si="48">G94+G95+G96+G98</f>
        <v>3274.07</v>
      </c>
      <c r="H93" s="5">
        <f t="shared" si="48"/>
        <v>2324</v>
      </c>
      <c r="I93" s="5">
        <f t="shared" si="48"/>
        <v>3114.7</v>
      </c>
      <c r="J93" s="5">
        <f t="shared" si="48"/>
        <v>2784.1</v>
      </c>
      <c r="K93" s="5">
        <f t="shared" si="48"/>
        <v>3446.49</v>
      </c>
      <c r="L93" s="23">
        <f>L94+L95+L96+L98</f>
        <v>3388.9</v>
      </c>
      <c r="M93" s="5">
        <f t="shared" si="48"/>
        <v>1150.4000000000001</v>
      </c>
      <c r="N93" s="5">
        <f t="shared" si="48"/>
        <v>1326.3</v>
      </c>
      <c r="O93" s="5">
        <f t="shared" si="48"/>
        <v>1309.0999999999999</v>
      </c>
    </row>
    <row r="94" spans="1:15" x14ac:dyDescent="0.3">
      <c r="A94" s="32"/>
      <c r="B94" s="29"/>
      <c r="C94" s="6" t="s">
        <v>5</v>
      </c>
      <c r="D94" s="5">
        <f t="shared" si="44"/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23">
        <v>0</v>
      </c>
      <c r="M94" s="5">
        <v>0</v>
      </c>
      <c r="N94" s="5">
        <v>0</v>
      </c>
      <c r="O94" s="5">
        <v>0</v>
      </c>
    </row>
    <row r="95" spans="1:15" x14ac:dyDescent="0.3">
      <c r="A95" s="32"/>
      <c r="B95" s="29"/>
      <c r="C95" s="6" t="s">
        <v>6</v>
      </c>
      <c r="D95" s="5">
        <f t="shared" si="4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23">
        <v>0</v>
      </c>
      <c r="M95" s="5">
        <v>0</v>
      </c>
      <c r="N95" s="5">
        <v>0</v>
      </c>
      <c r="O95" s="5">
        <v>0</v>
      </c>
    </row>
    <row r="96" spans="1:15" ht="27.6" x14ac:dyDescent="0.3">
      <c r="A96" s="32"/>
      <c r="B96" s="29"/>
      <c r="C96" s="6" t="s">
        <v>54</v>
      </c>
      <c r="D96" s="5">
        <f t="shared" si="44"/>
        <v>28591.06</v>
      </c>
      <c r="E96" s="5">
        <v>3233.9</v>
      </c>
      <c r="F96" s="5">
        <v>3239.1</v>
      </c>
      <c r="G96" s="5">
        <v>3274.07</v>
      </c>
      <c r="H96" s="5">
        <v>2324</v>
      </c>
      <c r="I96" s="5">
        <v>3114.7</v>
      </c>
      <c r="J96" s="5">
        <v>2784.1</v>
      </c>
      <c r="K96" s="5">
        <v>3446.49</v>
      </c>
      <c r="L96" s="23">
        <v>3388.9</v>
      </c>
      <c r="M96" s="5">
        <v>1150.4000000000001</v>
      </c>
      <c r="N96" s="5">
        <v>1326.3</v>
      </c>
      <c r="O96" s="5">
        <v>1309.0999999999999</v>
      </c>
    </row>
    <row r="97" spans="1:17" ht="27.6" x14ac:dyDescent="0.3">
      <c r="A97" s="32"/>
      <c r="B97" s="29"/>
      <c r="C97" s="17" t="s">
        <v>55</v>
      </c>
      <c r="D97" s="5">
        <f>SUM(E97:O97)</f>
        <v>1021.1</v>
      </c>
      <c r="E97" s="5">
        <v>1021.1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23">
        <v>0</v>
      </c>
      <c r="M97" s="5">
        <v>0</v>
      </c>
      <c r="N97" s="5">
        <v>0</v>
      </c>
      <c r="O97" s="5">
        <v>0</v>
      </c>
    </row>
    <row r="98" spans="1:17" ht="20.100000000000001" customHeight="1" x14ac:dyDescent="0.3">
      <c r="A98" s="33"/>
      <c r="B98" s="30"/>
      <c r="C98" s="6" t="s">
        <v>53</v>
      </c>
      <c r="D98" s="5">
        <f t="shared" si="44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23">
        <v>0</v>
      </c>
      <c r="M98" s="5">
        <v>0</v>
      </c>
      <c r="N98" s="5">
        <v>0</v>
      </c>
      <c r="O98" s="5">
        <v>0</v>
      </c>
    </row>
    <row r="99" spans="1:17" x14ac:dyDescent="0.3">
      <c r="A99" s="38" t="s">
        <v>27</v>
      </c>
      <c r="B99" s="38" t="s">
        <v>28</v>
      </c>
      <c r="C99" s="4" t="s">
        <v>4</v>
      </c>
      <c r="D99" s="11">
        <f>SUM(E99:O99)</f>
        <v>5625743.2999999998</v>
      </c>
      <c r="E99" s="11">
        <f t="shared" ref="E99:J99" si="49">SUM(E100:E105)</f>
        <v>268961.59999999998</v>
      </c>
      <c r="F99" s="11">
        <f t="shared" si="49"/>
        <v>17341.599999999999</v>
      </c>
      <c r="G99" s="11">
        <f t="shared" si="49"/>
        <v>27459.800000000003</v>
      </c>
      <c r="H99" s="11">
        <f t="shared" si="49"/>
        <v>472634.1</v>
      </c>
      <c r="I99" s="11">
        <f t="shared" si="49"/>
        <v>314115.39999999997</v>
      </c>
      <c r="J99" s="11">
        <f t="shared" si="49"/>
        <v>488685.9</v>
      </c>
      <c r="K99" s="11">
        <f>SUM(K100:K105)-K104-K102</f>
        <v>938016.10000000009</v>
      </c>
      <c r="L99" s="22">
        <f>L100+L101+L103</f>
        <v>1642989.3</v>
      </c>
      <c r="M99" s="11">
        <f t="shared" ref="M99:O99" si="50">M100+M101+M103</f>
        <v>914982.5</v>
      </c>
      <c r="N99" s="11">
        <f t="shared" si="50"/>
        <v>506818.6</v>
      </c>
      <c r="O99" s="11">
        <f t="shared" si="50"/>
        <v>33738.399999999994</v>
      </c>
    </row>
    <row r="100" spans="1:17" x14ac:dyDescent="0.3">
      <c r="A100" s="39"/>
      <c r="B100" s="39"/>
      <c r="C100" s="6" t="s">
        <v>5</v>
      </c>
      <c r="D100" s="5">
        <f>SUM(E100:O100)</f>
        <v>2844450.5</v>
      </c>
      <c r="E100" s="5">
        <f>E107</f>
        <v>0</v>
      </c>
      <c r="F100" s="5">
        <f t="shared" ref="F100:O100" si="51">F107</f>
        <v>0</v>
      </c>
      <c r="G100" s="5">
        <f t="shared" si="51"/>
        <v>0</v>
      </c>
      <c r="H100" s="5">
        <f t="shared" si="51"/>
        <v>455940</v>
      </c>
      <c r="I100" s="5">
        <f t="shared" si="51"/>
        <v>250202.2</v>
      </c>
      <c r="J100" s="5">
        <f t="shared" si="51"/>
        <v>173003.5</v>
      </c>
      <c r="K100" s="5">
        <f t="shared" si="51"/>
        <v>0</v>
      </c>
      <c r="L100" s="23">
        <f>L107</f>
        <v>957770.4</v>
      </c>
      <c r="M100" s="5">
        <f>M107</f>
        <v>626000</v>
      </c>
      <c r="N100" s="5">
        <f t="shared" si="51"/>
        <v>381534.4</v>
      </c>
      <c r="O100" s="5">
        <f t="shared" si="51"/>
        <v>0</v>
      </c>
    </row>
    <row r="101" spans="1:17" ht="27.6" x14ac:dyDescent="0.3">
      <c r="A101" s="39"/>
      <c r="B101" s="39"/>
      <c r="C101" s="6" t="s">
        <v>86</v>
      </c>
      <c r="D101" s="5">
        <f>SUM(E101:O101)</f>
        <v>2311038.8000000003</v>
      </c>
      <c r="E101" s="5">
        <f>E108</f>
        <v>255000</v>
      </c>
      <c r="F101" s="5">
        <f t="shared" ref="F101:O101" si="52">F108</f>
        <v>2066.6999999999998</v>
      </c>
      <c r="G101" s="5">
        <f t="shared" si="52"/>
        <v>1096.5</v>
      </c>
      <c r="H101" s="5">
        <f t="shared" si="52"/>
        <v>3396.5</v>
      </c>
      <c r="I101" s="5">
        <f t="shared" si="52"/>
        <v>32286.6</v>
      </c>
      <c r="J101" s="5">
        <f t="shared" si="52"/>
        <v>293608.60000000003</v>
      </c>
      <c r="K101" s="5">
        <f>K108</f>
        <v>870758.8</v>
      </c>
      <c r="L101" s="23">
        <f>L108</f>
        <v>568162.19999999995</v>
      </c>
      <c r="M101" s="5">
        <f t="shared" si="52"/>
        <v>200016</v>
      </c>
      <c r="N101" s="5">
        <f>N108</f>
        <v>70240.600000000006</v>
      </c>
      <c r="O101" s="5">
        <f t="shared" si="52"/>
        <v>14406.3</v>
      </c>
    </row>
    <row r="102" spans="1:17" ht="36.75" customHeight="1" x14ac:dyDescent="0.3">
      <c r="A102" s="39"/>
      <c r="B102" s="39"/>
      <c r="C102" s="17" t="s">
        <v>85</v>
      </c>
      <c r="D102" s="5">
        <f>K102</f>
        <v>43141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43141</v>
      </c>
      <c r="L102" s="23">
        <f>L109</f>
        <v>196726.5</v>
      </c>
      <c r="M102" s="5">
        <v>0</v>
      </c>
      <c r="N102" s="5">
        <v>0</v>
      </c>
      <c r="O102" s="5">
        <v>0</v>
      </c>
    </row>
    <row r="103" spans="1:17" ht="27.6" x14ac:dyDescent="0.3">
      <c r="A103" s="39"/>
      <c r="B103" s="39"/>
      <c r="C103" s="6" t="s">
        <v>82</v>
      </c>
      <c r="D103" s="5">
        <f>SUM(E103:O103)</f>
        <v>470253.99999999994</v>
      </c>
      <c r="E103" s="5">
        <f>E110</f>
        <v>13961.6</v>
      </c>
      <c r="F103" s="5">
        <f t="shared" ref="F103:K103" si="53">F110</f>
        <v>15274.9</v>
      </c>
      <c r="G103" s="5">
        <f t="shared" si="53"/>
        <v>26363.300000000003</v>
      </c>
      <c r="H103" s="5">
        <f t="shared" si="53"/>
        <v>13297.6</v>
      </c>
      <c r="I103" s="5">
        <f t="shared" si="53"/>
        <v>31626.6</v>
      </c>
      <c r="J103" s="5">
        <f t="shared" si="53"/>
        <v>22073.8</v>
      </c>
      <c r="K103" s="5">
        <f t="shared" si="53"/>
        <v>67257.3</v>
      </c>
      <c r="L103" s="23">
        <f>L110</f>
        <v>117056.7</v>
      </c>
      <c r="M103" s="5">
        <f>M110</f>
        <v>88966.5</v>
      </c>
      <c r="N103" s="5">
        <f t="shared" ref="N103:O103" si="54">N110</f>
        <v>55043.6</v>
      </c>
      <c r="O103" s="5">
        <f t="shared" si="54"/>
        <v>19332.099999999999</v>
      </c>
    </row>
    <row r="104" spans="1:17" ht="27.6" x14ac:dyDescent="0.3">
      <c r="A104" s="39"/>
      <c r="B104" s="39"/>
      <c r="C104" s="17" t="s">
        <v>85</v>
      </c>
      <c r="D104" s="5">
        <f>D111</f>
        <v>16803.099999999999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f>K158</f>
        <v>4246.1000000000004</v>
      </c>
      <c r="L104" s="23">
        <f>L111</f>
        <v>12557</v>
      </c>
      <c r="M104" s="5">
        <v>0</v>
      </c>
      <c r="N104" s="5">
        <v>0</v>
      </c>
      <c r="O104" s="5">
        <v>0</v>
      </c>
    </row>
    <row r="105" spans="1:17" ht="20.100000000000001" customHeight="1" x14ac:dyDescent="0.3">
      <c r="A105" s="40"/>
      <c r="B105" s="40"/>
      <c r="C105" s="6" t="s">
        <v>53</v>
      </c>
      <c r="D105" s="5">
        <f t="shared" ref="D105:D106" si="55">SUM(E105:O105)</f>
        <v>0</v>
      </c>
      <c r="E105" s="5">
        <f t="shared" ref="E105:O105" si="56">E112</f>
        <v>0</v>
      </c>
      <c r="F105" s="5">
        <f t="shared" si="56"/>
        <v>0</v>
      </c>
      <c r="G105" s="5">
        <f t="shared" si="56"/>
        <v>0</v>
      </c>
      <c r="H105" s="5">
        <f t="shared" si="56"/>
        <v>0</v>
      </c>
      <c r="I105" s="5">
        <f t="shared" si="56"/>
        <v>0</v>
      </c>
      <c r="J105" s="5">
        <f t="shared" si="56"/>
        <v>0</v>
      </c>
      <c r="K105" s="5">
        <f t="shared" si="56"/>
        <v>0</v>
      </c>
      <c r="L105" s="23">
        <f t="shared" si="56"/>
        <v>0</v>
      </c>
      <c r="M105" s="5">
        <f t="shared" si="56"/>
        <v>0</v>
      </c>
      <c r="N105" s="5">
        <f t="shared" si="56"/>
        <v>0</v>
      </c>
      <c r="O105" s="5">
        <f t="shared" si="56"/>
        <v>0</v>
      </c>
      <c r="Q105" s="2"/>
    </row>
    <row r="106" spans="1:17" x14ac:dyDescent="0.3">
      <c r="A106" s="28" t="s">
        <v>29</v>
      </c>
      <c r="B106" s="28" t="s">
        <v>30</v>
      </c>
      <c r="C106" s="4" t="s">
        <v>4</v>
      </c>
      <c r="D106" s="5">
        <f t="shared" si="55"/>
        <v>5625743.2999999998</v>
      </c>
      <c r="E106" s="5">
        <f t="shared" ref="E106:J106" si="57">SUM(E107:E112)</f>
        <v>268961.59999999998</v>
      </c>
      <c r="F106" s="5">
        <f t="shared" si="57"/>
        <v>17341.599999999999</v>
      </c>
      <c r="G106" s="5">
        <f t="shared" si="57"/>
        <v>27459.800000000003</v>
      </c>
      <c r="H106" s="5">
        <f t="shared" si="57"/>
        <v>472634.1</v>
      </c>
      <c r="I106" s="5">
        <f t="shared" si="57"/>
        <v>314115.39999999997</v>
      </c>
      <c r="J106" s="5">
        <f t="shared" si="57"/>
        <v>488685.9</v>
      </c>
      <c r="K106" s="5">
        <f>SUM(K107:K112)-K111-K109</f>
        <v>938016.10000000009</v>
      </c>
      <c r="L106" s="23">
        <f>L107+L108+L110</f>
        <v>1642989.3</v>
      </c>
      <c r="M106" s="5">
        <f t="shared" ref="M106:O106" si="58">M107+M108+M110</f>
        <v>914982.5</v>
      </c>
      <c r="N106" s="5">
        <f t="shared" si="58"/>
        <v>506818.6</v>
      </c>
      <c r="O106" s="5">
        <f t="shared" si="58"/>
        <v>33738.399999999994</v>
      </c>
    </row>
    <row r="107" spans="1:17" x14ac:dyDescent="0.3">
      <c r="A107" s="29"/>
      <c r="B107" s="29"/>
      <c r="C107" s="6" t="s">
        <v>5</v>
      </c>
      <c r="D107" s="5">
        <f>D100</f>
        <v>2844450.5</v>
      </c>
      <c r="E107" s="5">
        <f t="shared" ref="E107:K108" si="59">E114+E119+E124+E129+E134+E139+E144+E149+E154+E161+E166+E171+E176</f>
        <v>0</v>
      </c>
      <c r="F107" s="5">
        <f t="shared" si="59"/>
        <v>0</v>
      </c>
      <c r="G107" s="5">
        <f t="shared" si="59"/>
        <v>0</v>
      </c>
      <c r="H107" s="5">
        <f t="shared" si="59"/>
        <v>455940</v>
      </c>
      <c r="I107" s="5">
        <f t="shared" si="59"/>
        <v>250202.2</v>
      </c>
      <c r="J107" s="5">
        <f t="shared" si="59"/>
        <v>173003.5</v>
      </c>
      <c r="K107" s="5">
        <f t="shared" si="59"/>
        <v>0</v>
      </c>
      <c r="L107" s="23">
        <f>L114+L119+L124+L129+L134+L139+L144+L149+L154+L161+L166+L171+L176+L181+L186+L191+L196+L201</f>
        <v>957770.4</v>
      </c>
      <c r="M107" s="5">
        <f t="shared" ref="M107:O107" si="60">M114+M119+M124+M129+M134+M139+M144+M149+M154+M161+M166+M171+M176+M181+M186+M191+M196+M201</f>
        <v>626000</v>
      </c>
      <c r="N107" s="5">
        <f t="shared" si="60"/>
        <v>381534.4</v>
      </c>
      <c r="O107" s="5">
        <f t="shared" si="60"/>
        <v>0</v>
      </c>
    </row>
    <row r="108" spans="1:17" ht="27.6" x14ac:dyDescent="0.3">
      <c r="A108" s="29"/>
      <c r="B108" s="29"/>
      <c r="C108" s="6" t="s">
        <v>86</v>
      </c>
      <c r="D108" s="5">
        <f>D101</f>
        <v>2311038.8000000003</v>
      </c>
      <c r="E108" s="5">
        <f t="shared" si="59"/>
        <v>255000</v>
      </c>
      <c r="F108" s="5">
        <f t="shared" si="59"/>
        <v>2066.6999999999998</v>
      </c>
      <c r="G108" s="5">
        <f t="shared" si="59"/>
        <v>1096.5</v>
      </c>
      <c r="H108" s="5">
        <f t="shared" si="59"/>
        <v>3396.5</v>
      </c>
      <c r="I108" s="5">
        <f t="shared" si="59"/>
        <v>32286.6</v>
      </c>
      <c r="J108" s="5">
        <f t="shared" si="59"/>
        <v>293608.60000000003</v>
      </c>
      <c r="K108" s="5">
        <f t="shared" si="59"/>
        <v>870758.8</v>
      </c>
      <c r="L108" s="23">
        <f>L115+L120+L125+L130+L135+L140+L145+L150+L155+L162+L167+L172+L177+L182+L187+L192+L197+L202</f>
        <v>568162.19999999995</v>
      </c>
      <c r="M108" s="5">
        <f t="shared" ref="M108:O108" si="61">M115+M120+M125+M130+M135+M140+M145+M150+M155+M162+M167+M172+M177+M182+M187+M192+M197+M202</f>
        <v>200016</v>
      </c>
      <c r="N108" s="5">
        <f t="shared" si="61"/>
        <v>70240.600000000006</v>
      </c>
      <c r="O108" s="5">
        <f t="shared" si="61"/>
        <v>14406.3</v>
      </c>
    </row>
    <row r="109" spans="1:17" ht="36.75" customHeight="1" x14ac:dyDescent="0.3">
      <c r="A109" s="29"/>
      <c r="B109" s="29"/>
      <c r="C109" s="17" t="s">
        <v>85</v>
      </c>
      <c r="D109" s="5">
        <f>K109</f>
        <v>43141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43141</v>
      </c>
      <c r="L109" s="23">
        <f>L156</f>
        <v>196726.5</v>
      </c>
      <c r="M109" s="5">
        <v>0</v>
      </c>
      <c r="N109" s="5">
        <v>0</v>
      </c>
      <c r="O109" s="5">
        <v>0</v>
      </c>
    </row>
    <row r="110" spans="1:17" ht="27.6" x14ac:dyDescent="0.3">
      <c r="A110" s="29"/>
      <c r="B110" s="29"/>
      <c r="C110" s="6" t="s">
        <v>82</v>
      </c>
      <c r="D110" s="5">
        <f>D103</f>
        <v>470253.99999999994</v>
      </c>
      <c r="E110" s="5">
        <f t="shared" ref="E110:J110" si="62">E116+E121+E126+E131+E136+E141+E146+E151+E157+E163+E168+E173+E178</f>
        <v>13961.6</v>
      </c>
      <c r="F110" s="5">
        <f t="shared" si="62"/>
        <v>15274.9</v>
      </c>
      <c r="G110" s="5">
        <f t="shared" si="62"/>
        <v>26363.300000000003</v>
      </c>
      <c r="H110" s="5">
        <f t="shared" si="62"/>
        <v>13297.6</v>
      </c>
      <c r="I110" s="5">
        <f t="shared" si="62"/>
        <v>31626.6</v>
      </c>
      <c r="J110" s="5">
        <f t="shared" si="62"/>
        <v>22073.8</v>
      </c>
      <c r="K110" s="5">
        <f>K116+K121+K126+K131+K136+K141+K146+K151+K157+K163+K168+K173+K178+K183+K188+K193+K198+K203</f>
        <v>67257.3</v>
      </c>
      <c r="L110" s="23">
        <f>L116+L121+L126+L131+L136+L141+L146+L151+L157+L163+L168+L173+L178+L183+L188+L193+L198+L203</f>
        <v>117056.7</v>
      </c>
      <c r="M110" s="5">
        <f t="shared" ref="M110:O110" si="63">M116+M121+M126+M131+M136+M141+M146+M151+M157+M163+M168+M173+M178+M183+M188+M193+M198+M203</f>
        <v>88966.5</v>
      </c>
      <c r="N110" s="5">
        <f t="shared" si="63"/>
        <v>55043.6</v>
      </c>
      <c r="O110" s="5">
        <f t="shared" si="63"/>
        <v>19332.099999999999</v>
      </c>
    </row>
    <row r="111" spans="1:17" ht="27.6" x14ac:dyDescent="0.3">
      <c r="A111" s="29"/>
      <c r="B111" s="29"/>
      <c r="C111" s="17" t="s">
        <v>85</v>
      </c>
      <c r="D111" s="5">
        <f>D158</f>
        <v>16803.099999999999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f>K158</f>
        <v>4246.1000000000004</v>
      </c>
      <c r="L111" s="23">
        <f>L158</f>
        <v>12557</v>
      </c>
      <c r="M111" s="5">
        <f t="shared" ref="M111:O111" si="64">M158</f>
        <v>0</v>
      </c>
      <c r="N111" s="5">
        <f t="shared" si="64"/>
        <v>0</v>
      </c>
      <c r="O111" s="5">
        <f t="shared" si="64"/>
        <v>0</v>
      </c>
    </row>
    <row r="112" spans="1:17" ht="20.100000000000001" customHeight="1" x14ac:dyDescent="0.3">
      <c r="A112" s="30"/>
      <c r="B112" s="30"/>
      <c r="C112" s="6" t="s">
        <v>53</v>
      </c>
      <c r="D112" s="5">
        <f t="shared" si="44"/>
        <v>0</v>
      </c>
      <c r="E112" s="5">
        <f t="shared" ref="E112:O112" si="65">E117+E122+E127+E132+E137+E142+E147+E152+E159</f>
        <v>0</v>
      </c>
      <c r="F112" s="5">
        <f t="shared" si="65"/>
        <v>0</v>
      </c>
      <c r="G112" s="5">
        <f t="shared" si="65"/>
        <v>0</v>
      </c>
      <c r="H112" s="5">
        <f t="shared" si="65"/>
        <v>0</v>
      </c>
      <c r="I112" s="5">
        <f t="shared" si="65"/>
        <v>0</v>
      </c>
      <c r="J112" s="5">
        <f t="shared" si="65"/>
        <v>0</v>
      </c>
      <c r="K112" s="5">
        <f t="shared" si="65"/>
        <v>0</v>
      </c>
      <c r="L112" s="23">
        <f t="shared" si="65"/>
        <v>0</v>
      </c>
      <c r="M112" s="5">
        <f t="shared" si="65"/>
        <v>0</v>
      </c>
      <c r="N112" s="5">
        <f t="shared" si="65"/>
        <v>0</v>
      </c>
      <c r="O112" s="5">
        <f t="shared" si="65"/>
        <v>0</v>
      </c>
    </row>
    <row r="113" spans="1:15" ht="20.100000000000001" customHeight="1" x14ac:dyDescent="0.3">
      <c r="A113" s="31" t="s">
        <v>31</v>
      </c>
      <c r="B113" s="28" t="s">
        <v>32</v>
      </c>
      <c r="C113" s="4" t="s">
        <v>4</v>
      </c>
      <c r="D113" s="5">
        <f t="shared" si="44"/>
        <v>277768.90000000002</v>
      </c>
      <c r="E113" s="5">
        <f>SUM(E114:E117)</f>
        <v>255323.6</v>
      </c>
      <c r="F113" s="5">
        <f>SUM(F114:F117)</f>
        <v>100</v>
      </c>
      <c r="G113" s="5">
        <f t="shared" ref="G113:O113" si="66">SUM(G114:G117)</f>
        <v>723.7</v>
      </c>
      <c r="H113" s="5">
        <f t="shared" si="66"/>
        <v>8021.6</v>
      </c>
      <c r="I113" s="5">
        <f t="shared" si="66"/>
        <v>13600</v>
      </c>
      <c r="J113" s="5">
        <f t="shared" si="66"/>
        <v>0</v>
      </c>
      <c r="K113" s="5">
        <f t="shared" si="66"/>
        <v>0</v>
      </c>
      <c r="L113" s="23">
        <f t="shared" si="66"/>
        <v>0</v>
      </c>
      <c r="M113" s="5">
        <f t="shared" si="66"/>
        <v>0</v>
      </c>
      <c r="N113" s="5">
        <f t="shared" si="66"/>
        <v>0</v>
      </c>
      <c r="O113" s="5">
        <f t="shared" si="66"/>
        <v>0</v>
      </c>
    </row>
    <row r="114" spans="1:15" ht="20.100000000000001" customHeight="1" x14ac:dyDescent="0.3">
      <c r="A114" s="32"/>
      <c r="B114" s="29"/>
      <c r="C114" s="6" t="s">
        <v>5</v>
      </c>
      <c r="D114" s="5">
        <f t="shared" si="44"/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23">
        <v>0</v>
      </c>
      <c r="M114" s="5">
        <v>0</v>
      </c>
      <c r="N114" s="5">
        <v>0</v>
      </c>
      <c r="O114" s="5">
        <v>0</v>
      </c>
    </row>
    <row r="115" spans="1:15" ht="20.100000000000001" customHeight="1" x14ac:dyDescent="0.3">
      <c r="A115" s="32"/>
      <c r="B115" s="29"/>
      <c r="C115" s="6" t="s">
        <v>6</v>
      </c>
      <c r="D115" s="5">
        <f t="shared" si="44"/>
        <v>255000</v>
      </c>
      <c r="E115" s="5">
        <v>255000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23">
        <v>0</v>
      </c>
      <c r="M115" s="5">
        <v>0</v>
      </c>
      <c r="N115" s="5">
        <v>0</v>
      </c>
      <c r="O115" s="5">
        <v>0</v>
      </c>
    </row>
    <row r="116" spans="1:15" ht="20.100000000000001" customHeight="1" x14ac:dyDescent="0.3">
      <c r="A116" s="32"/>
      <c r="B116" s="29"/>
      <c r="C116" s="6" t="s">
        <v>7</v>
      </c>
      <c r="D116" s="5">
        <f t="shared" si="44"/>
        <v>22768.9</v>
      </c>
      <c r="E116" s="5">
        <v>323.60000000000002</v>
      </c>
      <c r="F116" s="5">
        <v>100</v>
      </c>
      <c r="G116" s="5">
        <v>723.7</v>
      </c>
      <c r="H116" s="5">
        <v>8021.6</v>
      </c>
      <c r="I116" s="5">
        <v>13600</v>
      </c>
      <c r="J116" s="5">
        <v>0</v>
      </c>
      <c r="K116" s="5">
        <v>0</v>
      </c>
      <c r="L116" s="23">
        <v>0</v>
      </c>
      <c r="M116" s="5">
        <v>0</v>
      </c>
      <c r="N116" s="5">
        <v>0</v>
      </c>
      <c r="O116" s="5">
        <v>0</v>
      </c>
    </row>
    <row r="117" spans="1:15" ht="20.100000000000001" customHeight="1" x14ac:dyDescent="0.3">
      <c r="A117" s="33"/>
      <c r="B117" s="30"/>
      <c r="C117" s="6" t="s">
        <v>53</v>
      </c>
      <c r="D117" s="5">
        <f t="shared" si="44"/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23">
        <v>0</v>
      </c>
      <c r="M117" s="5">
        <v>0</v>
      </c>
      <c r="N117" s="5">
        <v>0</v>
      </c>
      <c r="O117" s="5">
        <v>0</v>
      </c>
    </row>
    <row r="118" spans="1:15" ht="20.25" customHeight="1" x14ac:dyDescent="0.3">
      <c r="A118" s="31" t="s">
        <v>33</v>
      </c>
      <c r="B118" s="28" t="s">
        <v>34</v>
      </c>
      <c r="C118" s="4" t="s">
        <v>4</v>
      </c>
      <c r="D118" s="5">
        <f t="shared" si="44"/>
        <v>883193.2</v>
      </c>
      <c r="E118" s="5">
        <f>SUM(E119:E122)</f>
        <v>0</v>
      </c>
      <c r="F118" s="5">
        <f t="shared" ref="F118:O118" si="67">SUM(F119:F122)</f>
        <v>0</v>
      </c>
      <c r="G118" s="5">
        <f t="shared" si="67"/>
        <v>0</v>
      </c>
      <c r="H118" s="5">
        <f t="shared" si="67"/>
        <v>458240</v>
      </c>
      <c r="I118" s="5">
        <f t="shared" si="67"/>
        <v>250202.2</v>
      </c>
      <c r="J118" s="5">
        <f t="shared" si="67"/>
        <v>173003.5</v>
      </c>
      <c r="K118" s="5">
        <f t="shared" si="67"/>
        <v>1747.5</v>
      </c>
      <c r="L118" s="23">
        <f t="shared" si="67"/>
        <v>0</v>
      </c>
      <c r="M118" s="5">
        <f t="shared" si="67"/>
        <v>0</v>
      </c>
      <c r="N118" s="5">
        <f t="shared" si="67"/>
        <v>0</v>
      </c>
      <c r="O118" s="5">
        <f t="shared" si="67"/>
        <v>0</v>
      </c>
    </row>
    <row r="119" spans="1:15" ht="20.25" customHeight="1" x14ac:dyDescent="0.3">
      <c r="A119" s="32"/>
      <c r="B119" s="29"/>
      <c r="C119" s="6" t="s">
        <v>5</v>
      </c>
      <c r="D119" s="5">
        <f t="shared" si="44"/>
        <v>879145.7</v>
      </c>
      <c r="E119" s="5">
        <v>0</v>
      </c>
      <c r="F119" s="5">
        <v>0</v>
      </c>
      <c r="G119" s="5">
        <v>0</v>
      </c>
      <c r="H119" s="5">
        <v>455940</v>
      </c>
      <c r="I119" s="5">
        <v>250202.2</v>
      </c>
      <c r="J119" s="5">
        <v>173003.5</v>
      </c>
      <c r="K119" s="5">
        <v>0</v>
      </c>
      <c r="L119" s="23">
        <v>0</v>
      </c>
      <c r="M119" s="5">
        <v>0</v>
      </c>
      <c r="N119" s="5">
        <v>0</v>
      </c>
      <c r="O119" s="5">
        <v>0</v>
      </c>
    </row>
    <row r="120" spans="1:15" ht="20.25" customHeight="1" x14ac:dyDescent="0.3">
      <c r="A120" s="32"/>
      <c r="B120" s="29"/>
      <c r="C120" s="6" t="s">
        <v>6</v>
      </c>
      <c r="D120" s="5">
        <f>SUM(E120:O120)</f>
        <v>4047.5</v>
      </c>
      <c r="E120" s="5">
        <v>0</v>
      </c>
      <c r="F120" s="5">
        <v>0</v>
      </c>
      <c r="G120" s="5">
        <v>0</v>
      </c>
      <c r="H120" s="5">
        <v>2300</v>
      </c>
      <c r="I120" s="5">
        <v>0</v>
      </c>
      <c r="J120" s="5">
        <v>0</v>
      </c>
      <c r="K120" s="5">
        <v>1747.5</v>
      </c>
      <c r="L120" s="23">
        <v>0</v>
      </c>
      <c r="M120" s="5">
        <v>0</v>
      </c>
      <c r="N120" s="5">
        <v>0</v>
      </c>
      <c r="O120" s="5">
        <v>0</v>
      </c>
    </row>
    <row r="121" spans="1:15" ht="20.25" customHeight="1" x14ac:dyDescent="0.3">
      <c r="A121" s="32"/>
      <c r="B121" s="29"/>
      <c r="C121" s="6" t="s">
        <v>7</v>
      </c>
      <c r="D121" s="5">
        <f t="shared" si="44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23">
        <v>0</v>
      </c>
      <c r="M121" s="5">
        <v>0</v>
      </c>
      <c r="N121" s="5">
        <v>0</v>
      </c>
      <c r="O121" s="5">
        <v>0</v>
      </c>
    </row>
    <row r="122" spans="1:15" ht="22.5" customHeight="1" x14ac:dyDescent="0.3">
      <c r="A122" s="33"/>
      <c r="B122" s="30"/>
      <c r="C122" s="6" t="s">
        <v>53</v>
      </c>
      <c r="D122" s="5">
        <f t="shared" si="44"/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23">
        <v>0</v>
      </c>
      <c r="M122" s="5">
        <v>0</v>
      </c>
      <c r="N122" s="5">
        <v>0</v>
      </c>
      <c r="O122" s="5">
        <v>0</v>
      </c>
    </row>
    <row r="123" spans="1:15" x14ac:dyDescent="0.3">
      <c r="A123" s="31" t="s">
        <v>35</v>
      </c>
      <c r="B123" s="28" t="s">
        <v>36</v>
      </c>
      <c r="C123" s="4" t="s">
        <v>4</v>
      </c>
      <c r="D123" s="5">
        <f t="shared" si="44"/>
        <v>13638</v>
      </c>
      <c r="E123" s="5">
        <f>SUM(E124:E127)</f>
        <v>13638</v>
      </c>
      <c r="F123" s="5">
        <f t="shared" ref="F123:O123" si="68">SUM(F124:F127)</f>
        <v>0</v>
      </c>
      <c r="G123" s="5">
        <f t="shared" si="68"/>
        <v>0</v>
      </c>
      <c r="H123" s="5">
        <f t="shared" si="68"/>
        <v>0</v>
      </c>
      <c r="I123" s="5">
        <f t="shared" si="68"/>
        <v>0</v>
      </c>
      <c r="J123" s="5">
        <f t="shared" si="68"/>
        <v>0</v>
      </c>
      <c r="K123" s="5">
        <f t="shared" si="68"/>
        <v>0</v>
      </c>
      <c r="L123" s="23">
        <f t="shared" si="68"/>
        <v>0</v>
      </c>
      <c r="M123" s="5">
        <f t="shared" si="68"/>
        <v>0</v>
      </c>
      <c r="N123" s="5">
        <f t="shared" si="68"/>
        <v>0</v>
      </c>
      <c r="O123" s="5">
        <f t="shared" si="68"/>
        <v>0</v>
      </c>
    </row>
    <row r="124" spans="1:15" x14ac:dyDescent="0.3">
      <c r="A124" s="32"/>
      <c r="B124" s="29"/>
      <c r="C124" s="6" t="s">
        <v>5</v>
      </c>
      <c r="D124" s="5">
        <f t="shared" si="44"/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23">
        <v>0</v>
      </c>
      <c r="M124" s="5">
        <v>0</v>
      </c>
      <c r="N124" s="5">
        <v>0</v>
      </c>
      <c r="O124" s="5">
        <v>0</v>
      </c>
    </row>
    <row r="125" spans="1:15" x14ac:dyDescent="0.3">
      <c r="A125" s="32"/>
      <c r="B125" s="29"/>
      <c r="C125" s="6" t="s">
        <v>6</v>
      </c>
      <c r="D125" s="5">
        <f t="shared" si="44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23">
        <v>0</v>
      </c>
      <c r="M125" s="5">
        <v>0</v>
      </c>
      <c r="N125" s="5">
        <v>0</v>
      </c>
      <c r="O125" s="5">
        <v>0</v>
      </c>
    </row>
    <row r="126" spans="1:15" x14ac:dyDescent="0.3">
      <c r="A126" s="32"/>
      <c r="B126" s="29"/>
      <c r="C126" s="6" t="s">
        <v>7</v>
      </c>
      <c r="D126" s="5">
        <f t="shared" si="44"/>
        <v>13638</v>
      </c>
      <c r="E126" s="5">
        <v>13638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23">
        <v>0</v>
      </c>
      <c r="M126" s="5">
        <v>0</v>
      </c>
      <c r="N126" s="5">
        <v>0</v>
      </c>
      <c r="O126" s="5">
        <v>0</v>
      </c>
    </row>
    <row r="127" spans="1:15" ht="20.100000000000001" customHeight="1" x14ac:dyDescent="0.3">
      <c r="A127" s="33"/>
      <c r="B127" s="30"/>
      <c r="C127" s="6" t="s">
        <v>53</v>
      </c>
      <c r="D127" s="5">
        <f t="shared" si="44"/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23">
        <v>0</v>
      </c>
      <c r="M127" s="5">
        <v>0</v>
      </c>
      <c r="N127" s="5">
        <v>0</v>
      </c>
      <c r="O127" s="5">
        <v>0</v>
      </c>
    </row>
    <row r="128" spans="1:15" x14ac:dyDescent="0.3">
      <c r="A128" s="31" t="s">
        <v>62</v>
      </c>
      <c r="B128" s="28" t="s">
        <v>75</v>
      </c>
      <c r="C128" s="4" t="s">
        <v>4</v>
      </c>
      <c r="D128" s="5">
        <f t="shared" si="44"/>
        <v>20294.800000000003</v>
      </c>
      <c r="E128" s="5">
        <f>SUM(E129:E132)</f>
        <v>0</v>
      </c>
      <c r="F128" s="5">
        <f t="shared" ref="F128:O128" si="69">SUM(F129:F132)</f>
        <v>2566.6999999999998</v>
      </c>
      <c r="G128" s="5">
        <f t="shared" si="69"/>
        <v>1856.5</v>
      </c>
      <c r="H128" s="5">
        <f t="shared" si="69"/>
        <v>2476.5</v>
      </c>
      <c r="I128" s="5">
        <f t="shared" si="69"/>
        <v>9038</v>
      </c>
      <c r="J128" s="5">
        <f t="shared" si="69"/>
        <v>3759.7</v>
      </c>
      <c r="K128" s="5">
        <f t="shared" si="69"/>
        <v>597.4</v>
      </c>
      <c r="L128" s="23">
        <f t="shared" si="69"/>
        <v>0</v>
      </c>
      <c r="M128" s="5">
        <f t="shared" si="69"/>
        <v>0</v>
      </c>
      <c r="N128" s="5">
        <f t="shared" si="69"/>
        <v>0</v>
      </c>
      <c r="O128" s="5">
        <f t="shared" si="69"/>
        <v>0</v>
      </c>
    </row>
    <row r="129" spans="1:15" x14ac:dyDescent="0.3">
      <c r="A129" s="32"/>
      <c r="B129" s="29"/>
      <c r="C129" s="6" t="s">
        <v>5</v>
      </c>
      <c r="D129" s="5">
        <f t="shared" si="44"/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23">
        <v>0</v>
      </c>
      <c r="M129" s="5">
        <v>0</v>
      </c>
      <c r="N129" s="5">
        <v>0</v>
      </c>
      <c r="O129" s="5">
        <v>0</v>
      </c>
    </row>
    <row r="130" spans="1:15" x14ac:dyDescent="0.3">
      <c r="A130" s="32"/>
      <c r="B130" s="29"/>
      <c r="C130" s="6" t="s">
        <v>6</v>
      </c>
      <c r="D130" s="5">
        <f t="shared" si="44"/>
        <v>14306</v>
      </c>
      <c r="E130" s="5">
        <v>0</v>
      </c>
      <c r="F130" s="5">
        <v>2066.6999999999998</v>
      </c>
      <c r="G130" s="5">
        <v>1096.5</v>
      </c>
      <c r="H130" s="5">
        <v>1096.5</v>
      </c>
      <c r="I130" s="5">
        <v>7286.6</v>
      </c>
      <c r="J130" s="5">
        <v>2759.7</v>
      </c>
      <c r="K130" s="5">
        <v>0</v>
      </c>
      <c r="L130" s="23">
        <v>0</v>
      </c>
      <c r="M130" s="5">
        <v>0</v>
      </c>
      <c r="N130" s="5">
        <v>0</v>
      </c>
      <c r="O130" s="5">
        <v>0</v>
      </c>
    </row>
    <row r="131" spans="1:15" x14ac:dyDescent="0.3">
      <c r="A131" s="32"/>
      <c r="B131" s="29"/>
      <c r="C131" s="6" t="s">
        <v>7</v>
      </c>
      <c r="D131" s="5">
        <f t="shared" si="44"/>
        <v>5988.7999999999993</v>
      </c>
      <c r="E131" s="5">
        <v>0</v>
      </c>
      <c r="F131" s="5">
        <v>500</v>
      </c>
      <c r="G131" s="5">
        <v>760</v>
      </c>
      <c r="H131" s="5">
        <v>1380</v>
      </c>
      <c r="I131" s="5">
        <v>1751.4</v>
      </c>
      <c r="J131" s="5">
        <v>1000</v>
      </c>
      <c r="K131" s="5">
        <v>597.4</v>
      </c>
      <c r="L131" s="23">
        <v>0</v>
      </c>
      <c r="M131" s="5">
        <v>0</v>
      </c>
      <c r="N131" s="5">
        <v>0</v>
      </c>
      <c r="O131" s="5">
        <v>0</v>
      </c>
    </row>
    <row r="132" spans="1:15" ht="20.100000000000001" customHeight="1" x14ac:dyDescent="0.3">
      <c r="A132" s="33"/>
      <c r="B132" s="30"/>
      <c r="C132" s="6" t="s">
        <v>53</v>
      </c>
      <c r="D132" s="5">
        <f t="shared" si="44"/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23">
        <v>0</v>
      </c>
      <c r="M132" s="5">
        <v>0</v>
      </c>
      <c r="N132" s="5">
        <v>0</v>
      </c>
      <c r="O132" s="5">
        <v>0</v>
      </c>
    </row>
    <row r="133" spans="1:15" x14ac:dyDescent="0.3">
      <c r="A133" s="31" t="s">
        <v>63</v>
      </c>
      <c r="B133" s="28" t="s">
        <v>37</v>
      </c>
      <c r="C133" s="4" t="s">
        <v>4</v>
      </c>
      <c r="D133" s="5">
        <f t="shared" si="44"/>
        <v>28350.799999999999</v>
      </c>
      <c r="E133" s="5">
        <f>SUM(E134:E137)</f>
        <v>0</v>
      </c>
      <c r="F133" s="5">
        <f>SUM(F134:F137)</f>
        <v>14174.9</v>
      </c>
      <c r="G133" s="5">
        <f t="shared" ref="G133:O133" si="70">SUM(G134:G137)</f>
        <v>14175.9</v>
      </c>
      <c r="H133" s="5">
        <f t="shared" si="70"/>
        <v>0</v>
      </c>
      <c r="I133" s="5">
        <f t="shared" si="70"/>
        <v>0</v>
      </c>
      <c r="J133" s="5">
        <f t="shared" si="70"/>
        <v>0</v>
      </c>
      <c r="K133" s="5">
        <f t="shared" si="70"/>
        <v>0</v>
      </c>
      <c r="L133" s="23">
        <f t="shared" si="70"/>
        <v>0</v>
      </c>
      <c r="M133" s="5">
        <f t="shared" si="70"/>
        <v>0</v>
      </c>
      <c r="N133" s="5">
        <f t="shared" si="70"/>
        <v>0</v>
      </c>
      <c r="O133" s="5">
        <f t="shared" si="70"/>
        <v>0</v>
      </c>
    </row>
    <row r="134" spans="1:15" x14ac:dyDescent="0.3">
      <c r="A134" s="32"/>
      <c r="B134" s="29"/>
      <c r="C134" s="6" t="s">
        <v>5</v>
      </c>
      <c r="D134" s="5">
        <f t="shared" si="44"/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23">
        <v>0</v>
      </c>
      <c r="M134" s="5">
        <v>0</v>
      </c>
      <c r="N134" s="5">
        <v>0</v>
      </c>
      <c r="O134" s="5">
        <v>0</v>
      </c>
    </row>
    <row r="135" spans="1:15" x14ac:dyDescent="0.3">
      <c r="A135" s="32"/>
      <c r="B135" s="29"/>
      <c r="C135" s="6" t="s">
        <v>6</v>
      </c>
      <c r="D135" s="5">
        <f t="shared" si="44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23">
        <v>0</v>
      </c>
      <c r="M135" s="5">
        <v>0</v>
      </c>
      <c r="N135" s="5">
        <v>0</v>
      </c>
      <c r="O135" s="5">
        <v>0</v>
      </c>
    </row>
    <row r="136" spans="1:15" x14ac:dyDescent="0.3">
      <c r="A136" s="32"/>
      <c r="B136" s="29"/>
      <c r="C136" s="6" t="s">
        <v>7</v>
      </c>
      <c r="D136" s="5">
        <f t="shared" si="44"/>
        <v>28350.799999999999</v>
      </c>
      <c r="E136" s="5">
        <v>0</v>
      </c>
      <c r="F136" s="5">
        <v>14174.9</v>
      </c>
      <c r="G136" s="5">
        <v>14175.9</v>
      </c>
      <c r="H136" s="5">
        <v>0</v>
      </c>
      <c r="I136" s="5">
        <v>0</v>
      </c>
      <c r="J136" s="5">
        <v>0</v>
      </c>
      <c r="K136" s="5">
        <v>0</v>
      </c>
      <c r="L136" s="23">
        <v>0</v>
      </c>
      <c r="M136" s="5">
        <v>0</v>
      </c>
      <c r="N136" s="5">
        <v>0</v>
      </c>
      <c r="O136" s="5">
        <v>0</v>
      </c>
    </row>
    <row r="137" spans="1:15" ht="17.25" customHeight="1" x14ac:dyDescent="0.3">
      <c r="A137" s="33"/>
      <c r="B137" s="30"/>
      <c r="C137" s="6" t="s">
        <v>53</v>
      </c>
      <c r="D137" s="5">
        <f t="shared" si="44"/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23">
        <v>0</v>
      </c>
      <c r="M137" s="5">
        <v>0</v>
      </c>
      <c r="N137" s="5">
        <v>0</v>
      </c>
      <c r="O137" s="5">
        <v>0</v>
      </c>
    </row>
    <row r="138" spans="1:15" ht="24" customHeight="1" x14ac:dyDescent="0.3">
      <c r="A138" s="31" t="s">
        <v>64</v>
      </c>
      <c r="B138" s="28" t="s">
        <v>57</v>
      </c>
      <c r="C138" s="4" t="s">
        <v>4</v>
      </c>
      <c r="D138" s="5">
        <f t="shared" si="44"/>
        <v>7296.2</v>
      </c>
      <c r="E138" s="5">
        <f>SUM(E139:E142)</f>
        <v>0</v>
      </c>
      <c r="F138" s="5">
        <f>SUM(F139:F142)</f>
        <v>500</v>
      </c>
      <c r="G138" s="5">
        <f t="shared" ref="G138:O138" si="71">SUM(G139:G142)</f>
        <v>100</v>
      </c>
      <c r="H138" s="5">
        <f t="shared" si="71"/>
        <v>40</v>
      </c>
      <c r="I138" s="5">
        <f t="shared" si="71"/>
        <v>6656.2</v>
      </c>
      <c r="J138" s="5">
        <f t="shared" si="71"/>
        <v>0</v>
      </c>
      <c r="K138" s="5">
        <f t="shared" si="71"/>
        <v>0</v>
      </c>
      <c r="L138" s="23">
        <f t="shared" si="71"/>
        <v>0</v>
      </c>
      <c r="M138" s="5">
        <f t="shared" si="71"/>
        <v>0</v>
      </c>
      <c r="N138" s="5">
        <f t="shared" si="71"/>
        <v>0</v>
      </c>
      <c r="O138" s="5">
        <f t="shared" si="71"/>
        <v>0</v>
      </c>
    </row>
    <row r="139" spans="1:15" ht="24" customHeight="1" x14ac:dyDescent="0.3">
      <c r="A139" s="32"/>
      <c r="B139" s="29"/>
      <c r="C139" s="6" t="s">
        <v>5</v>
      </c>
      <c r="D139" s="5">
        <f t="shared" si="44"/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23">
        <v>0</v>
      </c>
      <c r="M139" s="5">
        <v>0</v>
      </c>
      <c r="N139" s="5">
        <v>0</v>
      </c>
      <c r="O139" s="5">
        <v>0</v>
      </c>
    </row>
    <row r="140" spans="1:15" ht="24" customHeight="1" x14ac:dyDescent="0.3">
      <c r="A140" s="32"/>
      <c r="B140" s="29"/>
      <c r="C140" s="6" t="s">
        <v>6</v>
      </c>
      <c r="D140" s="5">
        <f t="shared" si="44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23">
        <v>0</v>
      </c>
      <c r="M140" s="5">
        <v>0</v>
      </c>
      <c r="N140" s="5">
        <v>0</v>
      </c>
      <c r="O140" s="5">
        <v>0</v>
      </c>
    </row>
    <row r="141" spans="1:15" ht="24" customHeight="1" x14ac:dyDescent="0.3">
      <c r="A141" s="32"/>
      <c r="B141" s="29"/>
      <c r="C141" s="6" t="s">
        <v>7</v>
      </c>
      <c r="D141" s="5">
        <f t="shared" si="44"/>
        <v>7296.2</v>
      </c>
      <c r="E141" s="5">
        <v>0</v>
      </c>
      <c r="F141" s="5">
        <v>500</v>
      </c>
      <c r="G141" s="5">
        <v>100</v>
      </c>
      <c r="H141" s="5">
        <v>40</v>
      </c>
      <c r="I141" s="5">
        <v>6656.2</v>
      </c>
      <c r="J141" s="5">
        <v>0</v>
      </c>
      <c r="K141" s="5">
        <v>0</v>
      </c>
      <c r="L141" s="23">
        <v>0</v>
      </c>
      <c r="M141" s="5">
        <v>0</v>
      </c>
      <c r="N141" s="5">
        <v>0</v>
      </c>
      <c r="O141" s="5">
        <v>0</v>
      </c>
    </row>
    <row r="142" spans="1:15" ht="24" customHeight="1" x14ac:dyDescent="0.3">
      <c r="A142" s="33"/>
      <c r="B142" s="30"/>
      <c r="C142" s="6" t="s">
        <v>53</v>
      </c>
      <c r="D142" s="5">
        <f t="shared" si="44"/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23">
        <v>0</v>
      </c>
      <c r="M142" s="5">
        <v>0</v>
      </c>
      <c r="N142" s="5">
        <v>0</v>
      </c>
      <c r="O142" s="5">
        <v>0</v>
      </c>
    </row>
    <row r="143" spans="1:15" x14ac:dyDescent="0.3">
      <c r="A143" s="31" t="s">
        <v>38</v>
      </c>
      <c r="B143" s="28" t="s">
        <v>65</v>
      </c>
      <c r="C143" s="4" t="s">
        <v>4</v>
      </c>
      <c r="D143" s="5">
        <f>SUM(E143:O143)</f>
        <v>21470.7</v>
      </c>
      <c r="E143" s="5">
        <f>SUM(E144:E147)</f>
        <v>0</v>
      </c>
      <c r="F143" s="5">
        <f t="shared" ref="F143:N143" si="72">SUM(F144:F147)</f>
        <v>0</v>
      </c>
      <c r="G143" s="5">
        <f t="shared" si="72"/>
        <v>10603.7</v>
      </c>
      <c r="H143" s="5">
        <f t="shared" si="72"/>
        <v>3856</v>
      </c>
      <c r="I143" s="5">
        <f t="shared" si="72"/>
        <v>3953.4</v>
      </c>
      <c r="J143" s="5">
        <f t="shared" si="72"/>
        <v>2359.8000000000002</v>
      </c>
      <c r="K143" s="5">
        <f t="shared" si="72"/>
        <v>0</v>
      </c>
      <c r="L143" s="23">
        <f>SUM(L144:L147)</f>
        <v>697.8</v>
      </c>
      <c r="M143" s="5">
        <f t="shared" si="72"/>
        <v>0</v>
      </c>
      <c r="N143" s="5">
        <f t="shared" si="72"/>
        <v>0</v>
      </c>
      <c r="O143" s="5">
        <v>0</v>
      </c>
    </row>
    <row r="144" spans="1:15" x14ac:dyDescent="0.3">
      <c r="A144" s="32"/>
      <c r="B144" s="29"/>
      <c r="C144" s="6" t="s">
        <v>5</v>
      </c>
      <c r="D144" s="5">
        <f t="shared" si="44"/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23">
        <v>0</v>
      </c>
      <c r="M144" s="5">
        <v>0</v>
      </c>
      <c r="N144" s="5">
        <v>0</v>
      </c>
      <c r="O144" s="5">
        <v>0</v>
      </c>
    </row>
    <row r="145" spans="1:15" x14ac:dyDescent="0.3">
      <c r="A145" s="32"/>
      <c r="B145" s="29"/>
      <c r="C145" s="6" t="s">
        <v>6</v>
      </c>
      <c r="D145" s="5">
        <f t="shared" si="44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23">
        <v>0</v>
      </c>
      <c r="M145" s="5">
        <v>0</v>
      </c>
      <c r="N145" s="5">
        <v>0</v>
      </c>
      <c r="O145" s="5">
        <v>0</v>
      </c>
    </row>
    <row r="146" spans="1:15" x14ac:dyDescent="0.3">
      <c r="A146" s="32"/>
      <c r="B146" s="29"/>
      <c r="C146" s="6" t="s">
        <v>7</v>
      </c>
      <c r="D146" s="5">
        <f t="shared" si="44"/>
        <v>21470.7</v>
      </c>
      <c r="E146" s="5">
        <v>0</v>
      </c>
      <c r="F146" s="5">
        <v>0</v>
      </c>
      <c r="G146" s="5">
        <v>10603.7</v>
      </c>
      <c r="H146" s="5">
        <v>3856</v>
      </c>
      <c r="I146" s="5">
        <v>3953.4</v>
      </c>
      <c r="J146" s="5">
        <v>2359.8000000000002</v>
      </c>
      <c r="K146" s="5">
        <v>0</v>
      </c>
      <c r="L146" s="23">
        <v>697.8</v>
      </c>
      <c r="M146" s="5">
        <v>0</v>
      </c>
      <c r="N146" s="5">
        <v>0</v>
      </c>
      <c r="O146" s="5">
        <v>0</v>
      </c>
    </row>
    <row r="147" spans="1:15" ht="18" customHeight="1" x14ac:dyDescent="0.3">
      <c r="A147" s="33"/>
      <c r="B147" s="30"/>
      <c r="C147" s="6" t="s">
        <v>53</v>
      </c>
      <c r="D147" s="5">
        <f t="shared" si="44"/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23">
        <v>0</v>
      </c>
      <c r="M147" s="5">
        <v>0</v>
      </c>
      <c r="N147" s="5">
        <v>0</v>
      </c>
      <c r="O147" s="5">
        <v>0</v>
      </c>
    </row>
    <row r="148" spans="1:15" ht="21" customHeight="1" x14ac:dyDescent="0.3">
      <c r="A148" s="31" t="s">
        <v>39</v>
      </c>
      <c r="B148" s="28" t="s">
        <v>40</v>
      </c>
      <c r="C148" s="4" t="s">
        <v>4</v>
      </c>
      <c r="D148" s="5">
        <f t="shared" si="44"/>
        <v>4349.8</v>
      </c>
      <c r="E148" s="5">
        <f>SUM(E149:E152)</f>
        <v>0</v>
      </c>
      <c r="F148" s="5">
        <f t="shared" ref="F148:O148" si="73">SUM(F149:F152)</f>
        <v>0</v>
      </c>
      <c r="G148" s="5">
        <f>SUM(G149:G152)</f>
        <v>0</v>
      </c>
      <c r="H148" s="5">
        <f t="shared" si="73"/>
        <v>0</v>
      </c>
      <c r="I148" s="5">
        <f t="shared" si="73"/>
        <v>4349.8</v>
      </c>
      <c r="J148" s="5">
        <f t="shared" si="73"/>
        <v>0</v>
      </c>
      <c r="K148" s="5">
        <f t="shared" si="73"/>
        <v>0</v>
      </c>
      <c r="L148" s="23">
        <f t="shared" si="73"/>
        <v>0</v>
      </c>
      <c r="M148" s="5">
        <f t="shared" si="73"/>
        <v>0</v>
      </c>
      <c r="N148" s="5">
        <f t="shared" si="73"/>
        <v>0</v>
      </c>
      <c r="O148" s="5">
        <f t="shared" si="73"/>
        <v>0</v>
      </c>
    </row>
    <row r="149" spans="1:15" ht="19.5" customHeight="1" x14ac:dyDescent="0.3">
      <c r="A149" s="32"/>
      <c r="B149" s="29"/>
      <c r="C149" s="6" t="s">
        <v>5</v>
      </c>
      <c r="D149" s="5">
        <f t="shared" si="44"/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23">
        <v>0</v>
      </c>
      <c r="M149" s="5">
        <v>0</v>
      </c>
      <c r="N149" s="5">
        <v>0</v>
      </c>
      <c r="O149" s="5">
        <v>0</v>
      </c>
    </row>
    <row r="150" spans="1:15" ht="19.5" customHeight="1" x14ac:dyDescent="0.3">
      <c r="A150" s="32"/>
      <c r="B150" s="29"/>
      <c r="C150" s="6" t="s">
        <v>6</v>
      </c>
      <c r="D150" s="5">
        <f t="shared" si="44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23">
        <v>0</v>
      </c>
      <c r="M150" s="5">
        <v>0</v>
      </c>
      <c r="N150" s="5">
        <v>0</v>
      </c>
      <c r="O150" s="5">
        <v>0</v>
      </c>
    </row>
    <row r="151" spans="1:15" ht="19.5" customHeight="1" x14ac:dyDescent="0.3">
      <c r="A151" s="32"/>
      <c r="B151" s="29"/>
      <c r="C151" s="6" t="s">
        <v>7</v>
      </c>
      <c r="D151" s="5">
        <f t="shared" si="44"/>
        <v>4349.8</v>
      </c>
      <c r="E151" s="5">
        <v>0</v>
      </c>
      <c r="F151" s="5">
        <v>0</v>
      </c>
      <c r="G151" s="5">
        <v>0</v>
      </c>
      <c r="H151" s="5">
        <v>0</v>
      </c>
      <c r="I151" s="5">
        <v>4349.8</v>
      </c>
      <c r="J151" s="5">
        <v>0</v>
      </c>
      <c r="K151" s="5">
        <v>0</v>
      </c>
      <c r="L151" s="23">
        <v>0</v>
      </c>
      <c r="M151" s="5">
        <v>0</v>
      </c>
      <c r="N151" s="5">
        <v>0</v>
      </c>
      <c r="O151" s="5">
        <v>0</v>
      </c>
    </row>
    <row r="152" spans="1:15" ht="18" customHeight="1" x14ac:dyDescent="0.3">
      <c r="A152" s="33"/>
      <c r="B152" s="30"/>
      <c r="C152" s="6" t="s">
        <v>53</v>
      </c>
      <c r="D152" s="5">
        <f t="shared" si="44"/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23">
        <v>0</v>
      </c>
      <c r="M152" s="5">
        <v>0</v>
      </c>
      <c r="N152" s="5">
        <v>0</v>
      </c>
      <c r="O152" s="5">
        <v>0</v>
      </c>
    </row>
    <row r="153" spans="1:15" ht="36.75" customHeight="1" x14ac:dyDescent="0.3">
      <c r="A153" s="31" t="s">
        <v>56</v>
      </c>
      <c r="B153" s="35" t="s">
        <v>66</v>
      </c>
      <c r="C153" s="4" t="s">
        <v>4</v>
      </c>
      <c r="D153" s="5">
        <f>SUM(E153:O153)</f>
        <v>1793536.9000000001</v>
      </c>
      <c r="E153" s="5">
        <f t="shared" ref="E153:J153" si="74">SUM(E154:E159)</f>
        <v>0</v>
      </c>
      <c r="F153" s="5">
        <f t="shared" si="74"/>
        <v>0</v>
      </c>
      <c r="G153" s="5">
        <f t="shared" si="74"/>
        <v>0</v>
      </c>
      <c r="H153" s="5">
        <f t="shared" si="74"/>
        <v>0</v>
      </c>
      <c r="I153" s="5">
        <f t="shared" si="74"/>
        <v>26315.8</v>
      </c>
      <c r="J153" s="5">
        <f t="shared" si="74"/>
        <v>284310.40000000002</v>
      </c>
      <c r="K153" s="5">
        <f>SUM(K154:K159)-K158-K156</f>
        <v>922112.70000000007</v>
      </c>
      <c r="L153" s="23">
        <f>L155+L154+L157</f>
        <v>452493.7</v>
      </c>
      <c r="M153" s="5">
        <f t="shared" ref="M153:O153" si="75">M155+M154+M157</f>
        <v>108304.3</v>
      </c>
      <c r="N153" s="5">
        <f t="shared" si="75"/>
        <v>0</v>
      </c>
      <c r="O153" s="5">
        <f t="shared" si="75"/>
        <v>0</v>
      </c>
    </row>
    <row r="154" spans="1:15" ht="24.75" customHeight="1" x14ac:dyDescent="0.3">
      <c r="A154" s="32"/>
      <c r="B154" s="36"/>
      <c r="C154" s="6" t="s">
        <v>5</v>
      </c>
      <c r="D154" s="5">
        <f t="shared" ref="D154:D159" si="76">SUM(E154:O154)</f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23">
        <v>0</v>
      </c>
      <c r="M154" s="5">
        <v>0</v>
      </c>
      <c r="N154" s="5">
        <v>0</v>
      </c>
      <c r="O154" s="5">
        <v>0</v>
      </c>
    </row>
    <row r="155" spans="1:15" ht="36.75" customHeight="1" x14ac:dyDescent="0.3">
      <c r="A155" s="32"/>
      <c r="B155" s="36"/>
      <c r="C155" s="6" t="s">
        <v>87</v>
      </c>
      <c r="D155" s="5">
        <f t="shared" si="76"/>
        <v>1672466.3</v>
      </c>
      <c r="E155" s="5">
        <v>0</v>
      </c>
      <c r="F155" s="5">
        <v>0</v>
      </c>
      <c r="G155" s="5">
        <v>0</v>
      </c>
      <c r="H155" s="5">
        <v>0</v>
      </c>
      <c r="I155" s="5">
        <v>25000</v>
      </c>
      <c r="J155" s="5">
        <v>265848.90000000002</v>
      </c>
      <c r="K155" s="5">
        <v>865253.9</v>
      </c>
      <c r="L155" s="23">
        <v>422363.5</v>
      </c>
      <c r="M155" s="5">
        <v>94000</v>
      </c>
      <c r="N155" s="5">
        <v>0</v>
      </c>
      <c r="O155" s="5">
        <v>0</v>
      </c>
    </row>
    <row r="156" spans="1:15" ht="36.75" customHeight="1" x14ac:dyDescent="0.3">
      <c r="A156" s="32"/>
      <c r="B156" s="36"/>
      <c r="C156" s="17" t="s">
        <v>85</v>
      </c>
      <c r="D156" s="5">
        <f>K156+L156</f>
        <v>239867.5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43141</v>
      </c>
      <c r="L156" s="23">
        <v>196726.5</v>
      </c>
      <c r="M156" s="5">
        <v>0</v>
      </c>
      <c r="N156" s="5">
        <v>0</v>
      </c>
      <c r="O156" s="5">
        <v>0</v>
      </c>
    </row>
    <row r="157" spans="1:15" ht="36.75" customHeight="1" x14ac:dyDescent="0.3">
      <c r="A157" s="32"/>
      <c r="B157" s="36"/>
      <c r="C157" s="6" t="s">
        <v>54</v>
      </c>
      <c r="D157" s="5">
        <f>SUM(E157:O157)</f>
        <v>121070.6</v>
      </c>
      <c r="E157" s="5">
        <v>0</v>
      </c>
      <c r="F157" s="5">
        <v>0</v>
      </c>
      <c r="G157" s="5">
        <v>0</v>
      </c>
      <c r="H157" s="5">
        <v>0</v>
      </c>
      <c r="I157" s="5">
        <v>1315.8</v>
      </c>
      <c r="J157" s="5">
        <v>18461.5</v>
      </c>
      <c r="K157" s="5">
        <v>56858.8</v>
      </c>
      <c r="L157" s="23">
        <v>30130.2</v>
      </c>
      <c r="M157" s="5">
        <v>14304.3</v>
      </c>
      <c r="N157" s="5">
        <v>0</v>
      </c>
      <c r="O157" s="5">
        <v>0</v>
      </c>
    </row>
    <row r="158" spans="1:15" ht="36.75" customHeight="1" x14ac:dyDescent="0.3">
      <c r="A158" s="32"/>
      <c r="B158" s="36"/>
      <c r="C158" s="17" t="s">
        <v>85</v>
      </c>
      <c r="D158" s="5">
        <f>K158+L158</f>
        <v>16803.099999999999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4246.1000000000004</v>
      </c>
      <c r="L158" s="23">
        <v>12557</v>
      </c>
      <c r="M158" s="5">
        <v>0</v>
      </c>
      <c r="N158" s="5">
        <v>0</v>
      </c>
      <c r="O158" s="5">
        <v>0</v>
      </c>
    </row>
    <row r="159" spans="1:15" ht="24.75" customHeight="1" x14ac:dyDescent="0.3">
      <c r="A159" s="33"/>
      <c r="B159" s="37"/>
      <c r="C159" s="6" t="s">
        <v>53</v>
      </c>
      <c r="D159" s="5">
        <f t="shared" si="76"/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23">
        <v>0</v>
      </c>
      <c r="M159" s="5">
        <v>0</v>
      </c>
      <c r="N159" s="5">
        <v>0</v>
      </c>
      <c r="O159" s="5">
        <v>0</v>
      </c>
    </row>
    <row r="160" spans="1:15" x14ac:dyDescent="0.3">
      <c r="A160" s="31" t="s">
        <v>67</v>
      </c>
      <c r="B160" s="35" t="s">
        <v>76</v>
      </c>
      <c r="C160" s="4" t="s">
        <v>4</v>
      </c>
      <c r="D160" s="5">
        <f t="shared" ref="D160:D164" si="77">SUM(E160:O160)</f>
        <v>216</v>
      </c>
      <c r="E160" s="5">
        <f>SUM(E161:E164)</f>
        <v>0</v>
      </c>
      <c r="F160" s="5">
        <f>SUM(F161:F164)</f>
        <v>0</v>
      </c>
      <c r="G160" s="5">
        <f t="shared" ref="G160:J160" si="78">SUM(G161:G164)</f>
        <v>0</v>
      </c>
      <c r="H160" s="5">
        <f t="shared" si="78"/>
        <v>0</v>
      </c>
      <c r="I160" s="5">
        <f t="shared" si="78"/>
        <v>0</v>
      </c>
      <c r="J160" s="5">
        <f t="shared" si="78"/>
        <v>0</v>
      </c>
      <c r="K160" s="5">
        <f>SUM(K161:K164)</f>
        <v>216</v>
      </c>
      <c r="L160" s="23">
        <f t="shared" ref="L160:O160" si="79">SUM(L161:L164)</f>
        <v>0</v>
      </c>
      <c r="M160" s="5">
        <f t="shared" si="79"/>
        <v>0</v>
      </c>
      <c r="N160" s="5">
        <f t="shared" si="79"/>
        <v>0</v>
      </c>
      <c r="O160" s="5">
        <f t="shared" si="79"/>
        <v>0</v>
      </c>
    </row>
    <row r="161" spans="1:15" x14ac:dyDescent="0.3">
      <c r="A161" s="32"/>
      <c r="B161" s="36"/>
      <c r="C161" s="6" t="s">
        <v>5</v>
      </c>
      <c r="D161" s="5">
        <f t="shared" si="77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23">
        <v>0</v>
      </c>
      <c r="M161" s="5">
        <v>0</v>
      </c>
      <c r="N161" s="5">
        <v>0</v>
      </c>
      <c r="O161" s="5">
        <v>0</v>
      </c>
    </row>
    <row r="162" spans="1:15" x14ac:dyDescent="0.3">
      <c r="A162" s="32"/>
      <c r="B162" s="36"/>
      <c r="C162" s="6" t="s">
        <v>6</v>
      </c>
      <c r="D162" s="5">
        <f t="shared" si="77"/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23">
        <v>0</v>
      </c>
      <c r="M162" s="5">
        <v>0</v>
      </c>
      <c r="N162" s="5">
        <v>0</v>
      </c>
      <c r="O162" s="5">
        <v>0</v>
      </c>
    </row>
    <row r="163" spans="1:15" x14ac:dyDescent="0.3">
      <c r="A163" s="32"/>
      <c r="B163" s="36"/>
      <c r="C163" s="6" t="s">
        <v>7</v>
      </c>
      <c r="D163" s="5">
        <f t="shared" si="77"/>
        <v>216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216</v>
      </c>
      <c r="L163" s="23">
        <v>0</v>
      </c>
      <c r="M163" s="5">
        <v>0</v>
      </c>
      <c r="N163" s="5">
        <v>0</v>
      </c>
      <c r="O163" s="5">
        <v>0</v>
      </c>
    </row>
    <row r="164" spans="1:15" ht="15.75" customHeight="1" x14ac:dyDescent="0.3">
      <c r="A164" s="33"/>
      <c r="B164" s="37"/>
      <c r="C164" s="6" t="s">
        <v>53</v>
      </c>
      <c r="D164" s="5">
        <f t="shared" si="77"/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23">
        <v>0</v>
      </c>
      <c r="M164" s="5">
        <v>0</v>
      </c>
      <c r="N164" s="5">
        <v>0</v>
      </c>
      <c r="O164" s="5">
        <v>0</v>
      </c>
    </row>
    <row r="165" spans="1:15" ht="21" customHeight="1" x14ac:dyDescent="0.3">
      <c r="A165" s="31" t="s">
        <v>68</v>
      </c>
      <c r="B165" s="35" t="s">
        <v>69</v>
      </c>
      <c r="C165" s="4" t="s">
        <v>4</v>
      </c>
      <c r="D165" s="5">
        <f>SUM(E165:O165)</f>
        <v>52613.5</v>
      </c>
      <c r="E165" s="5">
        <f>SUM(E166:E169)</f>
        <v>0</v>
      </c>
      <c r="F165" s="5">
        <f>SUM(F166:F169)</f>
        <v>0</v>
      </c>
      <c r="G165" s="5">
        <f t="shared" ref="G165:J165" si="80">SUM(G166:G169)</f>
        <v>0</v>
      </c>
      <c r="H165" s="5">
        <f t="shared" si="80"/>
        <v>0</v>
      </c>
      <c r="I165" s="5">
        <f t="shared" si="80"/>
        <v>0</v>
      </c>
      <c r="J165" s="5">
        <f t="shared" si="80"/>
        <v>0</v>
      </c>
      <c r="K165" s="5">
        <f>SUM(K166:K169)</f>
        <v>3757.4</v>
      </c>
      <c r="L165" s="23">
        <f>SUM(L166:L169)</f>
        <v>5637.2</v>
      </c>
      <c r="M165" s="5">
        <f t="shared" ref="M165:O165" si="81">SUM(M166:M169)</f>
        <v>14406.3</v>
      </c>
      <c r="N165" s="5">
        <f t="shared" si="81"/>
        <v>14406.3</v>
      </c>
      <c r="O165" s="5">
        <f t="shared" si="81"/>
        <v>14406.3</v>
      </c>
    </row>
    <row r="166" spans="1:15" ht="21" customHeight="1" x14ac:dyDescent="0.3">
      <c r="A166" s="32"/>
      <c r="B166" s="36"/>
      <c r="C166" s="6" t="s">
        <v>5</v>
      </c>
      <c r="D166" s="5">
        <f t="shared" ref="D166:D169" si="82">SUM(E166:O166)</f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23">
        <v>0</v>
      </c>
      <c r="M166" s="5">
        <v>0</v>
      </c>
      <c r="N166" s="5">
        <v>0</v>
      </c>
      <c r="O166" s="5">
        <v>0</v>
      </c>
    </row>
    <row r="167" spans="1:15" ht="21" customHeight="1" x14ac:dyDescent="0.3">
      <c r="A167" s="32"/>
      <c r="B167" s="36"/>
      <c r="C167" s="6" t="s">
        <v>6</v>
      </c>
      <c r="D167" s="5">
        <f t="shared" si="82"/>
        <v>52613.5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3757.4</v>
      </c>
      <c r="L167" s="23">
        <f>5637.2</f>
        <v>5637.2</v>
      </c>
      <c r="M167" s="5">
        <v>14406.3</v>
      </c>
      <c r="N167" s="5">
        <v>14406.3</v>
      </c>
      <c r="O167" s="5">
        <v>14406.3</v>
      </c>
    </row>
    <row r="168" spans="1:15" ht="21" customHeight="1" x14ac:dyDescent="0.3">
      <c r="A168" s="32"/>
      <c r="B168" s="36"/>
      <c r="C168" s="6" t="s">
        <v>7</v>
      </c>
      <c r="D168" s="5">
        <f t="shared" si="82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23">
        <v>0</v>
      </c>
      <c r="M168" s="5">
        <v>0</v>
      </c>
      <c r="N168" s="5">
        <v>0</v>
      </c>
      <c r="O168" s="5">
        <v>0</v>
      </c>
    </row>
    <row r="169" spans="1:15" ht="21" customHeight="1" x14ac:dyDescent="0.3">
      <c r="A169" s="33"/>
      <c r="B169" s="37"/>
      <c r="C169" s="6" t="s">
        <v>53</v>
      </c>
      <c r="D169" s="5">
        <f t="shared" si="82"/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23">
        <v>0</v>
      </c>
      <c r="M169" s="5">
        <v>0</v>
      </c>
      <c r="N169" s="5">
        <v>0</v>
      </c>
      <c r="O169" s="5">
        <v>0</v>
      </c>
    </row>
    <row r="170" spans="1:15" x14ac:dyDescent="0.3">
      <c r="A170" s="31" t="s">
        <v>70</v>
      </c>
      <c r="B170" s="28" t="s">
        <v>71</v>
      </c>
      <c r="C170" s="4" t="s">
        <v>4</v>
      </c>
      <c r="D170" s="5">
        <f t="shared" ref="D170:D174" si="83">SUM(E170:O170)</f>
        <v>25252.5</v>
      </c>
      <c r="E170" s="5">
        <f>SUM(E171:E174)</f>
        <v>0</v>
      </c>
      <c r="F170" s="5">
        <f t="shared" ref="F170:K170" si="84">SUM(F171:F174)</f>
        <v>0</v>
      </c>
      <c r="G170" s="5">
        <f t="shared" si="84"/>
        <v>0</v>
      </c>
      <c r="H170" s="5">
        <f t="shared" si="84"/>
        <v>0</v>
      </c>
      <c r="I170" s="5">
        <f t="shared" si="84"/>
        <v>0</v>
      </c>
      <c r="J170" s="5">
        <f t="shared" si="84"/>
        <v>25252.5</v>
      </c>
      <c r="K170" s="5">
        <f t="shared" si="84"/>
        <v>0</v>
      </c>
      <c r="L170" s="23">
        <f>SUM(L171:L174)</f>
        <v>0</v>
      </c>
      <c r="M170" s="5">
        <f t="shared" ref="M170:O170" si="85">SUM(M171:M174)</f>
        <v>0</v>
      </c>
      <c r="N170" s="5">
        <f t="shared" si="85"/>
        <v>0</v>
      </c>
      <c r="O170" s="5">
        <f t="shared" si="85"/>
        <v>0</v>
      </c>
    </row>
    <row r="171" spans="1:15" x14ac:dyDescent="0.3">
      <c r="A171" s="32"/>
      <c r="B171" s="29"/>
      <c r="C171" s="6" t="s">
        <v>5</v>
      </c>
      <c r="D171" s="5">
        <f t="shared" si="83"/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23">
        <v>0</v>
      </c>
      <c r="M171" s="5">
        <v>0</v>
      </c>
      <c r="N171" s="5">
        <v>0</v>
      </c>
      <c r="O171" s="5">
        <v>0</v>
      </c>
    </row>
    <row r="172" spans="1:15" x14ac:dyDescent="0.3">
      <c r="A172" s="32"/>
      <c r="B172" s="29"/>
      <c r="C172" s="6" t="s">
        <v>6</v>
      </c>
      <c r="D172" s="5">
        <f t="shared" si="83"/>
        <v>25000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25000</v>
      </c>
      <c r="K172" s="5">
        <v>0</v>
      </c>
      <c r="L172" s="23">
        <v>0</v>
      </c>
      <c r="M172" s="5">
        <v>0</v>
      </c>
      <c r="N172" s="5">
        <v>0</v>
      </c>
      <c r="O172" s="5">
        <v>0</v>
      </c>
    </row>
    <row r="173" spans="1:15" x14ac:dyDescent="0.3">
      <c r="A173" s="32"/>
      <c r="B173" s="29"/>
      <c r="C173" s="6" t="s">
        <v>7</v>
      </c>
      <c r="D173" s="5">
        <f t="shared" si="83"/>
        <v>252.5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252.5</v>
      </c>
      <c r="K173" s="5">
        <v>0</v>
      </c>
      <c r="L173" s="23">
        <v>0</v>
      </c>
      <c r="M173" s="5">
        <v>0</v>
      </c>
      <c r="N173" s="5">
        <v>0</v>
      </c>
      <c r="O173" s="5">
        <v>0</v>
      </c>
    </row>
    <row r="174" spans="1:15" ht="17.25" customHeight="1" x14ac:dyDescent="0.3">
      <c r="A174" s="33"/>
      <c r="B174" s="30"/>
      <c r="C174" s="6" t="s">
        <v>53</v>
      </c>
      <c r="D174" s="5">
        <f t="shared" si="83"/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23">
        <v>0</v>
      </c>
      <c r="M174" s="5">
        <v>0</v>
      </c>
      <c r="N174" s="5">
        <v>0</v>
      </c>
      <c r="O174" s="5">
        <v>0</v>
      </c>
    </row>
    <row r="175" spans="1:15" x14ac:dyDescent="0.3">
      <c r="A175" s="31" t="s">
        <v>72</v>
      </c>
      <c r="B175" s="28" t="s">
        <v>74</v>
      </c>
      <c r="C175" s="4" t="s">
        <v>4</v>
      </c>
      <c r="D175" s="5">
        <f t="shared" ref="D175:D179" si="86">SUM(E175:O175)</f>
        <v>15001.900000000001</v>
      </c>
      <c r="E175" s="5">
        <f>SUM(E176:E179)</f>
        <v>0</v>
      </c>
      <c r="F175" s="5">
        <f t="shared" ref="F175:I175" si="87">SUM(F176:F179)</f>
        <v>0</v>
      </c>
      <c r="G175" s="5">
        <f t="shared" si="87"/>
        <v>0</v>
      </c>
      <c r="H175" s="5">
        <f t="shared" si="87"/>
        <v>0</v>
      </c>
      <c r="I175" s="5">
        <f t="shared" si="87"/>
        <v>0</v>
      </c>
      <c r="J175" s="5">
        <v>0</v>
      </c>
      <c r="K175" s="5">
        <f>SUM(K176:K179)</f>
        <v>9585.1</v>
      </c>
      <c r="L175" s="23">
        <f>SUM(L176:L179)</f>
        <v>5416.8</v>
      </c>
      <c r="M175" s="5">
        <f t="shared" ref="M175:O175" si="88">SUM(M176:M179)</f>
        <v>0</v>
      </c>
      <c r="N175" s="5">
        <f t="shared" si="88"/>
        <v>0</v>
      </c>
      <c r="O175" s="5">
        <f t="shared" si="88"/>
        <v>0</v>
      </c>
    </row>
    <row r="176" spans="1:15" x14ac:dyDescent="0.3">
      <c r="A176" s="32"/>
      <c r="B176" s="29"/>
      <c r="C176" s="6" t="s">
        <v>5</v>
      </c>
      <c r="D176" s="5">
        <f t="shared" si="86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23">
        <v>0</v>
      </c>
      <c r="M176" s="5">
        <v>0</v>
      </c>
      <c r="N176" s="5">
        <v>0</v>
      </c>
      <c r="O176" s="5">
        <v>0</v>
      </c>
    </row>
    <row r="177" spans="1:15" x14ac:dyDescent="0.3">
      <c r="A177" s="32"/>
      <c r="B177" s="29"/>
      <c r="C177" s="6" t="s">
        <v>6</v>
      </c>
      <c r="D177" s="5">
        <f t="shared" si="86"/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23">
        <v>0</v>
      </c>
      <c r="M177" s="5">
        <v>0</v>
      </c>
      <c r="N177" s="5">
        <v>0</v>
      </c>
      <c r="O177" s="5">
        <v>0</v>
      </c>
    </row>
    <row r="178" spans="1:15" x14ac:dyDescent="0.3">
      <c r="A178" s="32"/>
      <c r="B178" s="29"/>
      <c r="C178" s="6" t="s">
        <v>7</v>
      </c>
      <c r="D178" s="5">
        <f t="shared" si="86"/>
        <v>15001.900000000001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9585.1</v>
      </c>
      <c r="L178" s="23">
        <v>5416.8</v>
      </c>
      <c r="M178" s="5">
        <v>0</v>
      </c>
      <c r="N178" s="5">
        <v>0</v>
      </c>
      <c r="O178" s="5">
        <v>0</v>
      </c>
    </row>
    <row r="179" spans="1:15" ht="17.25" customHeight="1" x14ac:dyDescent="0.3">
      <c r="A179" s="33"/>
      <c r="B179" s="30"/>
      <c r="C179" s="6" t="s">
        <v>53</v>
      </c>
      <c r="D179" s="5">
        <f t="shared" si="86"/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23">
        <v>0</v>
      </c>
      <c r="M179" s="5">
        <v>0</v>
      </c>
      <c r="N179" s="5">
        <v>0</v>
      </c>
      <c r="O179" s="5">
        <v>0</v>
      </c>
    </row>
    <row r="180" spans="1:15" ht="55.5" customHeight="1" x14ac:dyDescent="0.3">
      <c r="A180" s="31" t="s">
        <v>83</v>
      </c>
      <c r="B180" s="28" t="s">
        <v>84</v>
      </c>
      <c r="C180" s="4" t="s">
        <v>4</v>
      </c>
      <c r="D180" s="27">
        <f>SUM(E180:O180)</f>
        <v>2395793.6999999997</v>
      </c>
      <c r="E180" s="5">
        <f>SUM(E181:E184)</f>
        <v>0</v>
      </c>
      <c r="F180" s="5">
        <f t="shared" ref="F180:I180" si="89">SUM(F181:F184)</f>
        <v>0</v>
      </c>
      <c r="G180" s="5">
        <f t="shared" si="89"/>
        <v>0</v>
      </c>
      <c r="H180" s="5">
        <f t="shared" si="89"/>
        <v>0</v>
      </c>
      <c r="I180" s="5">
        <f t="shared" si="89"/>
        <v>0</v>
      </c>
      <c r="J180" s="5">
        <v>0</v>
      </c>
      <c r="K180" s="5">
        <v>0</v>
      </c>
      <c r="L180" s="23">
        <f>L181+L182+L183+L184</f>
        <v>1168012.7</v>
      </c>
      <c r="M180" s="27">
        <f t="shared" ref="M180:O180" si="90">M181+M182+M183+M184</f>
        <v>762495.1</v>
      </c>
      <c r="N180" s="5">
        <f t="shared" si="90"/>
        <v>465285.9</v>
      </c>
      <c r="O180" s="5">
        <f t="shared" si="90"/>
        <v>0</v>
      </c>
    </row>
    <row r="181" spans="1:15" ht="57" customHeight="1" x14ac:dyDescent="0.3">
      <c r="A181" s="32"/>
      <c r="B181" s="29"/>
      <c r="C181" s="6" t="s">
        <v>5</v>
      </c>
      <c r="D181" s="5">
        <f t="shared" ref="D181:D184" si="91">SUM(E181:O181)</f>
        <v>1965304.7999999998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23">
        <v>957770.4</v>
      </c>
      <c r="M181" s="5">
        <v>626000</v>
      </c>
      <c r="N181" s="5">
        <v>381534.4</v>
      </c>
      <c r="O181" s="5">
        <v>0</v>
      </c>
    </row>
    <row r="182" spans="1:15" ht="58.5" customHeight="1" x14ac:dyDescent="0.3">
      <c r="A182" s="32"/>
      <c r="B182" s="29"/>
      <c r="C182" s="6" t="s">
        <v>6</v>
      </c>
      <c r="D182" s="5">
        <f t="shared" si="91"/>
        <v>287605.5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23">
        <v>140161.5</v>
      </c>
      <c r="M182" s="5">
        <v>91609.7</v>
      </c>
      <c r="N182" s="5">
        <v>55834.3</v>
      </c>
      <c r="O182" s="5">
        <v>0</v>
      </c>
    </row>
    <row r="183" spans="1:15" ht="60.75" customHeight="1" x14ac:dyDescent="0.3">
      <c r="A183" s="32"/>
      <c r="B183" s="29"/>
      <c r="C183" s="6" t="s">
        <v>7</v>
      </c>
      <c r="D183" s="5">
        <f t="shared" si="91"/>
        <v>142883.40000000002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23">
        <v>70080.800000000003</v>
      </c>
      <c r="M183" s="27">
        <f>45804.8-919.4</f>
        <v>44885.4</v>
      </c>
      <c r="N183" s="5">
        <v>27917.200000000001</v>
      </c>
      <c r="O183" s="5">
        <v>0</v>
      </c>
    </row>
    <row r="184" spans="1:15" ht="58.5" customHeight="1" x14ac:dyDescent="0.3">
      <c r="A184" s="33"/>
      <c r="B184" s="30"/>
      <c r="C184" s="6" t="s">
        <v>53</v>
      </c>
      <c r="D184" s="5">
        <f t="shared" si="91"/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23">
        <v>0</v>
      </c>
      <c r="M184" s="5">
        <v>0</v>
      </c>
      <c r="N184" s="5">
        <v>0</v>
      </c>
      <c r="O184" s="5">
        <v>0</v>
      </c>
    </row>
    <row r="185" spans="1:15" ht="19.5" customHeight="1" x14ac:dyDescent="0.3">
      <c r="A185" s="31" t="s">
        <v>88</v>
      </c>
      <c r="B185" s="28" t="s">
        <v>89</v>
      </c>
      <c r="C185" s="4" t="s">
        <v>4</v>
      </c>
      <c r="D185" s="5">
        <f t="shared" ref="D185:D189" si="92">SUM(E185:O185)</f>
        <v>500</v>
      </c>
      <c r="E185" s="5">
        <f>SUM(E186:E189)</f>
        <v>0</v>
      </c>
      <c r="F185" s="5">
        <f t="shared" ref="F185:I185" si="93">SUM(F186:F189)</f>
        <v>0</v>
      </c>
      <c r="G185" s="5">
        <f t="shared" si="93"/>
        <v>0</v>
      </c>
      <c r="H185" s="5">
        <f t="shared" si="93"/>
        <v>0</v>
      </c>
      <c r="I185" s="5">
        <f t="shared" si="93"/>
        <v>0</v>
      </c>
      <c r="J185" s="5">
        <v>0</v>
      </c>
      <c r="K185" s="5">
        <v>0</v>
      </c>
      <c r="L185" s="23">
        <f>L186+L187+L188+L189</f>
        <v>500</v>
      </c>
      <c r="M185" s="5">
        <f t="shared" ref="M185:O185" si="94">M186+M187+M188+M189</f>
        <v>0</v>
      </c>
      <c r="N185" s="5">
        <f t="shared" si="94"/>
        <v>0</v>
      </c>
      <c r="O185" s="5">
        <f t="shared" si="94"/>
        <v>0</v>
      </c>
    </row>
    <row r="186" spans="1:15" ht="20.25" customHeight="1" x14ac:dyDescent="0.3">
      <c r="A186" s="32"/>
      <c r="B186" s="29"/>
      <c r="C186" s="6" t="s">
        <v>5</v>
      </c>
      <c r="D186" s="5">
        <f t="shared" si="92"/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23">
        <v>0</v>
      </c>
      <c r="M186" s="5">
        <v>0</v>
      </c>
      <c r="N186" s="5">
        <v>0</v>
      </c>
      <c r="O186" s="5">
        <v>0</v>
      </c>
    </row>
    <row r="187" spans="1:15" ht="20.25" customHeight="1" x14ac:dyDescent="0.3">
      <c r="A187" s="32"/>
      <c r="B187" s="29"/>
      <c r="C187" s="6" t="s">
        <v>6</v>
      </c>
      <c r="D187" s="5">
        <f t="shared" si="92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23">
        <v>0</v>
      </c>
      <c r="M187" s="5">
        <v>0</v>
      </c>
      <c r="N187" s="5">
        <v>0</v>
      </c>
      <c r="O187" s="5">
        <v>0</v>
      </c>
    </row>
    <row r="188" spans="1:15" ht="18" customHeight="1" x14ac:dyDescent="0.3">
      <c r="A188" s="32"/>
      <c r="B188" s="29"/>
      <c r="C188" s="6" t="s">
        <v>7</v>
      </c>
      <c r="D188" s="5">
        <f t="shared" si="92"/>
        <v>500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23">
        <v>500</v>
      </c>
      <c r="M188" s="5">
        <v>0</v>
      </c>
      <c r="N188" s="5">
        <v>0</v>
      </c>
      <c r="O188" s="5">
        <v>0</v>
      </c>
    </row>
    <row r="189" spans="1:15" ht="17.25" customHeight="1" x14ac:dyDescent="0.3">
      <c r="A189" s="33"/>
      <c r="B189" s="30"/>
      <c r="C189" s="6" t="s">
        <v>53</v>
      </c>
      <c r="D189" s="5">
        <f t="shared" si="92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23">
        <v>0</v>
      </c>
      <c r="M189" s="5">
        <v>0</v>
      </c>
      <c r="N189" s="5">
        <v>0</v>
      </c>
      <c r="O189" s="5">
        <v>0</v>
      </c>
    </row>
    <row r="190" spans="1:15" ht="75.75" customHeight="1" x14ac:dyDescent="0.3">
      <c r="A190" s="31" t="s">
        <v>90</v>
      </c>
      <c r="B190" s="28" t="s">
        <v>91</v>
      </c>
      <c r="C190" s="4" t="s">
        <v>4</v>
      </c>
      <c r="D190" s="5">
        <f t="shared" ref="D190:D194" si="95">SUM(E190:O190)</f>
        <v>18810.5</v>
      </c>
      <c r="E190" s="5">
        <f>SUM(E191:E194)</f>
        <v>0</v>
      </c>
      <c r="F190" s="5">
        <f t="shared" ref="F190:I190" si="96">SUM(F191:F194)</f>
        <v>0</v>
      </c>
      <c r="G190" s="5">
        <f t="shared" si="96"/>
        <v>0</v>
      </c>
      <c r="H190" s="5">
        <f t="shared" si="96"/>
        <v>0</v>
      </c>
      <c r="I190" s="5">
        <f t="shared" si="96"/>
        <v>0</v>
      </c>
      <c r="J190" s="5">
        <v>0</v>
      </c>
      <c r="K190" s="5">
        <v>0</v>
      </c>
      <c r="L190" s="23">
        <f>L191+L192+L193+L194</f>
        <v>4284.8999999999996</v>
      </c>
      <c r="M190" s="5">
        <f t="shared" ref="M190:O190" si="97">M191+M192+M193+M194</f>
        <v>9398.9</v>
      </c>
      <c r="N190" s="5">
        <f t="shared" si="97"/>
        <v>5126.7</v>
      </c>
      <c r="O190" s="5">
        <f t="shared" si="97"/>
        <v>0</v>
      </c>
    </row>
    <row r="191" spans="1:15" ht="76.5" customHeight="1" x14ac:dyDescent="0.3">
      <c r="A191" s="32"/>
      <c r="B191" s="29"/>
      <c r="C191" s="6" t="s">
        <v>5</v>
      </c>
      <c r="D191" s="5">
        <f t="shared" si="95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23">
        <v>0</v>
      </c>
      <c r="M191" s="5">
        <v>0</v>
      </c>
      <c r="N191" s="5">
        <v>0</v>
      </c>
      <c r="O191" s="5">
        <v>0</v>
      </c>
    </row>
    <row r="192" spans="1:15" ht="70.5" customHeight="1" x14ac:dyDescent="0.3">
      <c r="A192" s="32"/>
      <c r="B192" s="29"/>
      <c r="C192" s="6" t="s">
        <v>6</v>
      </c>
      <c r="D192" s="5">
        <f t="shared" si="95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23">
        <v>0</v>
      </c>
      <c r="M192" s="5">
        <v>0</v>
      </c>
      <c r="N192" s="5">
        <v>0</v>
      </c>
      <c r="O192" s="5">
        <v>0</v>
      </c>
    </row>
    <row r="193" spans="1:15" ht="65.25" customHeight="1" x14ac:dyDescent="0.3">
      <c r="A193" s="32"/>
      <c r="B193" s="29"/>
      <c r="C193" s="6" t="s">
        <v>7</v>
      </c>
      <c r="D193" s="5">
        <f t="shared" si="95"/>
        <v>18810.5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23">
        <v>4284.8999999999996</v>
      </c>
      <c r="M193" s="5">
        <v>9398.9</v>
      </c>
      <c r="N193" s="5">
        <v>5126.7</v>
      </c>
      <c r="O193" s="5">
        <v>0</v>
      </c>
    </row>
    <row r="194" spans="1:15" ht="59.25" customHeight="1" x14ac:dyDescent="0.3">
      <c r="A194" s="33"/>
      <c r="B194" s="30"/>
      <c r="C194" s="6" t="s">
        <v>53</v>
      </c>
      <c r="D194" s="5">
        <f t="shared" si="95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23">
        <v>0</v>
      </c>
      <c r="M194" s="5">
        <v>0</v>
      </c>
      <c r="N194" s="5">
        <v>0</v>
      </c>
      <c r="O194" s="5">
        <v>0</v>
      </c>
    </row>
    <row r="195" spans="1:15" ht="108.75" customHeight="1" x14ac:dyDescent="0.3">
      <c r="A195" s="31" t="s">
        <v>92</v>
      </c>
      <c r="B195" s="28" t="s">
        <v>93</v>
      </c>
      <c r="C195" s="4" t="s">
        <v>4</v>
      </c>
      <c r="D195" s="5">
        <f t="shared" ref="D195:D199" si="98">SUM(E195:O195)</f>
        <v>3713.3999999999996</v>
      </c>
      <c r="E195" s="5">
        <f>SUM(E196:E199)</f>
        <v>0</v>
      </c>
      <c r="F195" s="5">
        <f t="shared" ref="F195:I195" si="99">SUM(F196:F199)</f>
        <v>0</v>
      </c>
      <c r="G195" s="5">
        <f t="shared" si="99"/>
        <v>0</v>
      </c>
      <c r="H195" s="5">
        <f t="shared" si="99"/>
        <v>0</v>
      </c>
      <c r="I195" s="5">
        <f t="shared" si="99"/>
        <v>0</v>
      </c>
      <c r="J195" s="5">
        <v>0</v>
      </c>
      <c r="K195" s="5">
        <v>0</v>
      </c>
      <c r="L195" s="23">
        <f>L196+L197+L198+L199</f>
        <v>0</v>
      </c>
      <c r="M195" s="5">
        <f t="shared" ref="M195:O195" si="100">M196+M197+M198+M199</f>
        <v>1045.8</v>
      </c>
      <c r="N195" s="5">
        <f t="shared" si="100"/>
        <v>2667.6</v>
      </c>
      <c r="O195" s="5">
        <f t="shared" si="100"/>
        <v>0</v>
      </c>
    </row>
    <row r="196" spans="1:15" ht="57.75" customHeight="1" x14ac:dyDescent="0.3">
      <c r="A196" s="32"/>
      <c r="B196" s="29"/>
      <c r="C196" s="6" t="s">
        <v>5</v>
      </c>
      <c r="D196" s="5">
        <f t="shared" si="98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23">
        <v>0</v>
      </c>
      <c r="M196" s="5">
        <v>0</v>
      </c>
      <c r="N196" s="5">
        <v>0</v>
      </c>
      <c r="O196" s="5">
        <v>0</v>
      </c>
    </row>
    <row r="197" spans="1:15" ht="57" customHeight="1" x14ac:dyDescent="0.3">
      <c r="A197" s="32"/>
      <c r="B197" s="29"/>
      <c r="C197" s="6" t="s">
        <v>6</v>
      </c>
      <c r="D197" s="5">
        <f t="shared" si="98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23">
        <v>0</v>
      </c>
      <c r="M197" s="5">
        <v>0</v>
      </c>
      <c r="N197" s="5">
        <v>0</v>
      </c>
      <c r="O197" s="5">
        <v>0</v>
      </c>
    </row>
    <row r="198" spans="1:15" ht="65.25" customHeight="1" x14ac:dyDescent="0.3">
      <c r="A198" s="32"/>
      <c r="B198" s="29"/>
      <c r="C198" s="6" t="s">
        <v>7</v>
      </c>
      <c r="D198" s="5">
        <f t="shared" si="98"/>
        <v>3713.3999999999996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23">
        <v>0</v>
      </c>
      <c r="M198" s="5">
        <v>1045.8</v>
      </c>
      <c r="N198" s="5">
        <v>2667.6</v>
      </c>
      <c r="O198" s="5">
        <v>0</v>
      </c>
    </row>
    <row r="199" spans="1:15" ht="51" customHeight="1" x14ac:dyDescent="0.3">
      <c r="A199" s="33"/>
      <c r="B199" s="30"/>
      <c r="C199" s="6" t="s">
        <v>53</v>
      </c>
      <c r="D199" s="5">
        <f t="shared" si="98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23">
        <v>0</v>
      </c>
      <c r="M199" s="5">
        <v>0</v>
      </c>
      <c r="N199" s="5">
        <v>0</v>
      </c>
      <c r="O199" s="5">
        <v>0</v>
      </c>
    </row>
    <row r="200" spans="1:15" ht="41.25" customHeight="1" x14ac:dyDescent="0.3">
      <c r="A200" s="31" t="s">
        <v>94</v>
      </c>
      <c r="B200" s="28" t="s">
        <v>95</v>
      </c>
      <c r="C200" s="4" t="s">
        <v>4</v>
      </c>
      <c r="D200" s="27">
        <f t="shared" ref="D200:D204" si="101">SUM(E200:O200)</f>
        <v>63942.499999999993</v>
      </c>
      <c r="E200" s="5">
        <f>SUM(E201:E204)</f>
        <v>0</v>
      </c>
      <c r="F200" s="5">
        <f t="shared" ref="F200:I200" si="102">SUM(F201:F204)</f>
        <v>0</v>
      </c>
      <c r="G200" s="5">
        <f t="shared" si="102"/>
        <v>0</v>
      </c>
      <c r="H200" s="5">
        <f t="shared" si="102"/>
        <v>0</v>
      </c>
      <c r="I200" s="5">
        <f t="shared" si="102"/>
        <v>0</v>
      </c>
      <c r="J200" s="5">
        <v>0</v>
      </c>
      <c r="K200" s="5">
        <v>0</v>
      </c>
      <c r="L200" s="24">
        <f>L201+L202+L203+L204</f>
        <v>5946.2</v>
      </c>
      <c r="M200" s="5">
        <f>M201+M202+M203+M204</f>
        <v>19332.099999999999</v>
      </c>
      <c r="N200" s="5">
        <f t="shared" ref="N200:O200" si="103">N201+N202+N203+N204</f>
        <v>19332.099999999999</v>
      </c>
      <c r="O200" s="5">
        <f t="shared" si="103"/>
        <v>19332.099999999999</v>
      </c>
    </row>
    <row r="201" spans="1:15" ht="25.5" customHeight="1" x14ac:dyDescent="0.3">
      <c r="A201" s="32"/>
      <c r="B201" s="29"/>
      <c r="C201" s="6" t="s">
        <v>5</v>
      </c>
      <c r="D201" s="5">
        <f t="shared" si="101"/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23">
        <v>0</v>
      </c>
      <c r="M201" s="5">
        <v>0</v>
      </c>
      <c r="N201" s="5">
        <v>0</v>
      </c>
      <c r="O201" s="5">
        <v>0</v>
      </c>
    </row>
    <row r="202" spans="1:15" ht="22.5" customHeight="1" x14ac:dyDescent="0.3">
      <c r="A202" s="32"/>
      <c r="B202" s="29"/>
      <c r="C202" s="6" t="s">
        <v>6</v>
      </c>
      <c r="D202" s="5">
        <f t="shared" si="101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23">
        <v>0</v>
      </c>
      <c r="M202" s="5">
        <v>0</v>
      </c>
      <c r="N202" s="5">
        <v>0</v>
      </c>
      <c r="O202" s="5">
        <v>0</v>
      </c>
    </row>
    <row r="203" spans="1:15" ht="25.5" customHeight="1" x14ac:dyDescent="0.3">
      <c r="A203" s="32"/>
      <c r="B203" s="29"/>
      <c r="C203" s="6" t="s">
        <v>7</v>
      </c>
      <c r="D203" s="5">
        <f t="shared" si="101"/>
        <v>63942.499999999993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24">
        <v>5946.2</v>
      </c>
      <c r="M203" s="5">
        <v>19332.099999999999</v>
      </c>
      <c r="N203" s="5">
        <v>19332.099999999999</v>
      </c>
      <c r="O203" s="5">
        <v>19332.099999999999</v>
      </c>
    </row>
    <row r="204" spans="1:15" ht="24" customHeight="1" x14ac:dyDescent="0.3">
      <c r="A204" s="33"/>
      <c r="B204" s="30"/>
      <c r="C204" s="6" t="s">
        <v>53</v>
      </c>
      <c r="D204" s="5">
        <f t="shared" si="101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23">
        <v>0</v>
      </c>
      <c r="M204" s="5">
        <v>0</v>
      </c>
      <c r="N204" s="5">
        <v>0</v>
      </c>
      <c r="O204" s="5">
        <v>0</v>
      </c>
    </row>
    <row r="205" spans="1:15" x14ac:dyDescent="0.3">
      <c r="A205" s="38" t="s">
        <v>41</v>
      </c>
      <c r="B205" s="38" t="s">
        <v>59</v>
      </c>
      <c r="C205" s="4" t="s">
        <v>4</v>
      </c>
      <c r="D205" s="11">
        <f t="shared" ref="D205:D222" si="104">SUM(E205:O205)</f>
        <v>746759.777</v>
      </c>
      <c r="E205" s="11">
        <f>E211</f>
        <v>46344.800000000003</v>
      </c>
      <c r="F205" s="11">
        <f>F211</f>
        <v>46558.1</v>
      </c>
      <c r="G205" s="11">
        <f t="shared" ref="G205:O205" si="105">G211</f>
        <v>46030.7</v>
      </c>
      <c r="H205" s="11">
        <f>H211</f>
        <v>57686.6</v>
      </c>
      <c r="I205" s="11">
        <f>I211</f>
        <v>59282.1</v>
      </c>
      <c r="J205" s="11">
        <f t="shared" si="105"/>
        <v>66463.3</v>
      </c>
      <c r="K205" s="11">
        <f t="shared" si="105"/>
        <v>82258.376999999993</v>
      </c>
      <c r="L205" s="22">
        <f t="shared" si="105"/>
        <v>78988.399999999994</v>
      </c>
      <c r="M205" s="11">
        <f t="shared" si="105"/>
        <v>83652.5</v>
      </c>
      <c r="N205" s="11">
        <f t="shared" si="105"/>
        <v>87932.1</v>
      </c>
      <c r="O205" s="11">
        <f t="shared" si="105"/>
        <v>91562.8</v>
      </c>
    </row>
    <row r="206" spans="1:15" x14ac:dyDescent="0.3">
      <c r="A206" s="39"/>
      <c r="B206" s="39"/>
      <c r="C206" s="6" t="s">
        <v>5</v>
      </c>
      <c r="D206" s="5">
        <f>SUM(E206:O206)</f>
        <v>0</v>
      </c>
      <c r="E206" s="5">
        <f>E212</f>
        <v>0</v>
      </c>
      <c r="F206" s="5">
        <f t="shared" ref="F206:O210" si="106">F212</f>
        <v>0</v>
      </c>
      <c r="G206" s="5">
        <f t="shared" si="106"/>
        <v>0</v>
      </c>
      <c r="H206" s="5">
        <f t="shared" si="106"/>
        <v>0</v>
      </c>
      <c r="I206" s="5">
        <f t="shared" si="106"/>
        <v>0</v>
      </c>
      <c r="J206" s="5">
        <f t="shared" si="106"/>
        <v>0</v>
      </c>
      <c r="K206" s="5">
        <f t="shared" si="106"/>
        <v>0</v>
      </c>
      <c r="L206" s="23">
        <f t="shared" si="106"/>
        <v>0</v>
      </c>
      <c r="M206" s="5">
        <f t="shared" si="106"/>
        <v>0</v>
      </c>
      <c r="N206" s="5">
        <f t="shared" si="106"/>
        <v>0</v>
      </c>
      <c r="O206" s="5">
        <f t="shared" si="106"/>
        <v>0</v>
      </c>
    </row>
    <row r="207" spans="1:15" x14ac:dyDescent="0.3">
      <c r="A207" s="39"/>
      <c r="B207" s="39"/>
      <c r="C207" s="6" t="s">
        <v>6</v>
      </c>
      <c r="D207" s="5">
        <f t="shared" si="104"/>
        <v>0</v>
      </c>
      <c r="E207" s="5">
        <f t="shared" ref="E207:E210" si="107">E213</f>
        <v>0</v>
      </c>
      <c r="F207" s="5">
        <f t="shared" si="106"/>
        <v>0</v>
      </c>
      <c r="G207" s="5">
        <f t="shared" si="106"/>
        <v>0</v>
      </c>
      <c r="H207" s="5">
        <f t="shared" si="106"/>
        <v>0</v>
      </c>
      <c r="I207" s="5">
        <f t="shared" si="106"/>
        <v>0</v>
      </c>
      <c r="J207" s="5">
        <f t="shared" si="106"/>
        <v>0</v>
      </c>
      <c r="K207" s="5">
        <f t="shared" si="106"/>
        <v>0</v>
      </c>
      <c r="L207" s="23">
        <f t="shared" si="106"/>
        <v>0</v>
      </c>
      <c r="M207" s="5">
        <f t="shared" si="106"/>
        <v>0</v>
      </c>
      <c r="N207" s="5">
        <f t="shared" si="106"/>
        <v>0</v>
      </c>
      <c r="O207" s="5">
        <f t="shared" si="106"/>
        <v>0</v>
      </c>
    </row>
    <row r="208" spans="1:15" ht="27.6" x14ac:dyDescent="0.3">
      <c r="A208" s="39"/>
      <c r="B208" s="39"/>
      <c r="C208" s="6" t="s">
        <v>54</v>
      </c>
      <c r="D208" s="5">
        <f t="shared" si="104"/>
        <v>746759.777</v>
      </c>
      <c r="E208" s="5">
        <f t="shared" si="107"/>
        <v>46344.800000000003</v>
      </c>
      <c r="F208" s="5">
        <f t="shared" si="106"/>
        <v>46558.1</v>
      </c>
      <c r="G208" s="5">
        <f t="shared" si="106"/>
        <v>46030.7</v>
      </c>
      <c r="H208" s="5">
        <f t="shared" si="106"/>
        <v>57686.6</v>
      </c>
      <c r="I208" s="5">
        <f t="shared" si="106"/>
        <v>59282.1</v>
      </c>
      <c r="J208" s="5">
        <f t="shared" si="106"/>
        <v>66463.3</v>
      </c>
      <c r="K208" s="5">
        <f t="shared" si="106"/>
        <v>82258.376999999993</v>
      </c>
      <c r="L208" s="23">
        <f t="shared" si="106"/>
        <v>78988.399999999994</v>
      </c>
      <c r="M208" s="5">
        <f t="shared" si="106"/>
        <v>83652.5</v>
      </c>
      <c r="N208" s="5">
        <f t="shared" si="106"/>
        <v>87932.1</v>
      </c>
      <c r="O208" s="5">
        <f t="shared" si="106"/>
        <v>91562.8</v>
      </c>
    </row>
    <row r="209" spans="1:15" ht="27.6" x14ac:dyDescent="0.3">
      <c r="A209" s="39"/>
      <c r="B209" s="39"/>
      <c r="C209" s="17" t="s">
        <v>55</v>
      </c>
      <c r="D209" s="5">
        <f t="shared" si="104"/>
        <v>642.9</v>
      </c>
      <c r="E209" s="5">
        <f t="shared" si="107"/>
        <v>642.9</v>
      </c>
      <c r="F209" s="5">
        <f t="shared" si="106"/>
        <v>0</v>
      </c>
      <c r="G209" s="5">
        <f t="shared" si="106"/>
        <v>0</v>
      </c>
      <c r="H209" s="5">
        <f t="shared" si="106"/>
        <v>0</v>
      </c>
      <c r="I209" s="5">
        <f t="shared" si="106"/>
        <v>0</v>
      </c>
      <c r="J209" s="5">
        <f t="shared" si="106"/>
        <v>0</v>
      </c>
      <c r="K209" s="5">
        <f t="shared" si="106"/>
        <v>0</v>
      </c>
      <c r="L209" s="23">
        <f t="shared" si="106"/>
        <v>0</v>
      </c>
      <c r="M209" s="5">
        <f t="shared" si="106"/>
        <v>0</v>
      </c>
      <c r="N209" s="5">
        <f t="shared" si="106"/>
        <v>0</v>
      </c>
      <c r="O209" s="5">
        <f t="shared" si="106"/>
        <v>0</v>
      </c>
    </row>
    <row r="210" spans="1:15" ht="20.100000000000001" customHeight="1" x14ac:dyDescent="0.3">
      <c r="A210" s="40"/>
      <c r="B210" s="40"/>
      <c r="C210" s="6" t="s">
        <v>53</v>
      </c>
      <c r="D210" s="5">
        <f t="shared" si="104"/>
        <v>0</v>
      </c>
      <c r="E210" s="5">
        <f t="shared" si="107"/>
        <v>0</v>
      </c>
      <c r="F210" s="5">
        <f t="shared" si="106"/>
        <v>0</v>
      </c>
      <c r="G210" s="5">
        <f t="shared" si="106"/>
        <v>0</v>
      </c>
      <c r="H210" s="5">
        <f t="shared" si="106"/>
        <v>0</v>
      </c>
      <c r="I210" s="5">
        <f t="shared" si="106"/>
        <v>0</v>
      </c>
      <c r="J210" s="5">
        <f t="shared" si="106"/>
        <v>0</v>
      </c>
      <c r="K210" s="5">
        <f t="shared" si="106"/>
        <v>0</v>
      </c>
      <c r="L210" s="23">
        <f t="shared" si="106"/>
        <v>0</v>
      </c>
      <c r="M210" s="5">
        <f t="shared" si="106"/>
        <v>0</v>
      </c>
      <c r="N210" s="5">
        <f t="shared" si="106"/>
        <v>0</v>
      </c>
      <c r="O210" s="5">
        <f t="shared" si="106"/>
        <v>0</v>
      </c>
    </row>
    <row r="211" spans="1:15" x14ac:dyDescent="0.3">
      <c r="A211" s="28" t="s">
        <v>42</v>
      </c>
      <c r="B211" s="28" t="s">
        <v>43</v>
      </c>
      <c r="C211" s="4" t="s">
        <v>4</v>
      </c>
      <c r="D211" s="5">
        <f>SUM(E211:O211)</f>
        <v>746759.777</v>
      </c>
      <c r="E211" s="5">
        <f>E217</f>
        <v>46344.800000000003</v>
      </c>
      <c r="F211" s="5">
        <f>F217</f>
        <v>46558.1</v>
      </c>
      <c r="G211" s="5">
        <f t="shared" ref="G211:O211" si="108">G217</f>
        <v>46030.7</v>
      </c>
      <c r="H211" s="5">
        <f t="shared" si="108"/>
        <v>57686.6</v>
      </c>
      <c r="I211" s="5">
        <f>I217</f>
        <v>59282.1</v>
      </c>
      <c r="J211" s="5">
        <f t="shared" si="108"/>
        <v>66463.3</v>
      </c>
      <c r="K211" s="5">
        <f>K217</f>
        <v>82258.376999999993</v>
      </c>
      <c r="L211" s="23">
        <f t="shared" si="108"/>
        <v>78988.399999999994</v>
      </c>
      <c r="M211" s="5">
        <f t="shared" si="108"/>
        <v>83652.5</v>
      </c>
      <c r="N211" s="5">
        <f t="shared" si="108"/>
        <v>87932.1</v>
      </c>
      <c r="O211" s="5">
        <f t="shared" si="108"/>
        <v>91562.8</v>
      </c>
    </row>
    <row r="212" spans="1:15" x14ac:dyDescent="0.3">
      <c r="A212" s="29"/>
      <c r="B212" s="29"/>
      <c r="C212" s="6" t="s">
        <v>5</v>
      </c>
      <c r="D212" s="5">
        <f t="shared" si="104"/>
        <v>0</v>
      </c>
      <c r="E212" s="5">
        <f t="shared" ref="E212:O216" si="109">E218</f>
        <v>0</v>
      </c>
      <c r="F212" s="5">
        <f t="shared" si="109"/>
        <v>0</v>
      </c>
      <c r="G212" s="5">
        <f t="shared" si="109"/>
        <v>0</v>
      </c>
      <c r="H212" s="5">
        <f t="shared" si="109"/>
        <v>0</v>
      </c>
      <c r="I212" s="5">
        <f>I218</f>
        <v>0</v>
      </c>
      <c r="J212" s="5">
        <f t="shared" ref="J212:N212" si="110">J218</f>
        <v>0</v>
      </c>
      <c r="K212" s="5">
        <f t="shared" si="110"/>
        <v>0</v>
      </c>
      <c r="L212" s="23">
        <f>L218</f>
        <v>0</v>
      </c>
      <c r="M212" s="5">
        <f t="shared" si="110"/>
        <v>0</v>
      </c>
      <c r="N212" s="5">
        <f t="shared" si="110"/>
        <v>0</v>
      </c>
      <c r="O212" s="5">
        <f>O218</f>
        <v>0</v>
      </c>
    </row>
    <row r="213" spans="1:15" x14ac:dyDescent="0.3">
      <c r="A213" s="29"/>
      <c r="B213" s="29"/>
      <c r="C213" s="6" t="s">
        <v>6</v>
      </c>
      <c r="D213" s="5">
        <f t="shared" si="104"/>
        <v>0</v>
      </c>
      <c r="E213" s="5">
        <f t="shared" si="109"/>
        <v>0</v>
      </c>
      <c r="F213" s="5">
        <f t="shared" si="109"/>
        <v>0</v>
      </c>
      <c r="G213" s="5">
        <f t="shared" si="109"/>
        <v>0</v>
      </c>
      <c r="H213" s="5">
        <f t="shared" si="109"/>
        <v>0</v>
      </c>
      <c r="I213" s="5">
        <f t="shared" si="109"/>
        <v>0</v>
      </c>
      <c r="J213" s="5">
        <f t="shared" si="109"/>
        <v>0</v>
      </c>
      <c r="K213" s="5">
        <f t="shared" si="109"/>
        <v>0</v>
      </c>
      <c r="L213" s="23">
        <f t="shared" si="109"/>
        <v>0</v>
      </c>
      <c r="M213" s="5">
        <f t="shared" si="109"/>
        <v>0</v>
      </c>
      <c r="N213" s="5">
        <f t="shared" si="109"/>
        <v>0</v>
      </c>
      <c r="O213" s="5">
        <f>O219</f>
        <v>0</v>
      </c>
    </row>
    <row r="214" spans="1:15" ht="27.6" x14ac:dyDescent="0.3">
      <c r="A214" s="29"/>
      <c r="B214" s="29"/>
      <c r="C214" s="6" t="s">
        <v>54</v>
      </c>
      <c r="D214" s="5">
        <f t="shared" si="104"/>
        <v>746759.777</v>
      </c>
      <c r="E214" s="5">
        <f t="shared" si="109"/>
        <v>46344.800000000003</v>
      </c>
      <c r="F214" s="5">
        <f t="shared" si="109"/>
        <v>46558.1</v>
      </c>
      <c r="G214" s="5">
        <f t="shared" si="109"/>
        <v>46030.7</v>
      </c>
      <c r="H214" s="5">
        <f t="shared" si="109"/>
        <v>57686.6</v>
      </c>
      <c r="I214" s="5">
        <f t="shared" si="109"/>
        <v>59282.1</v>
      </c>
      <c r="J214" s="5">
        <f t="shared" si="109"/>
        <v>66463.3</v>
      </c>
      <c r="K214" s="5">
        <f t="shared" si="109"/>
        <v>82258.376999999993</v>
      </c>
      <c r="L214" s="23">
        <f t="shared" si="109"/>
        <v>78988.399999999994</v>
      </c>
      <c r="M214" s="5">
        <f t="shared" si="109"/>
        <v>83652.5</v>
      </c>
      <c r="N214" s="5">
        <f t="shared" si="109"/>
        <v>87932.1</v>
      </c>
      <c r="O214" s="5">
        <f t="shared" si="109"/>
        <v>91562.8</v>
      </c>
    </row>
    <row r="215" spans="1:15" ht="27.6" x14ac:dyDescent="0.3">
      <c r="A215" s="29"/>
      <c r="B215" s="29"/>
      <c r="C215" s="17" t="s">
        <v>55</v>
      </c>
      <c r="D215" s="5">
        <f t="shared" si="104"/>
        <v>642.9</v>
      </c>
      <c r="E215" s="5">
        <f t="shared" si="109"/>
        <v>642.9</v>
      </c>
      <c r="F215" s="5">
        <f t="shared" si="109"/>
        <v>0</v>
      </c>
      <c r="G215" s="5">
        <f t="shared" si="109"/>
        <v>0</v>
      </c>
      <c r="H215" s="5">
        <f t="shared" si="109"/>
        <v>0</v>
      </c>
      <c r="I215" s="5">
        <f t="shared" si="109"/>
        <v>0</v>
      </c>
      <c r="J215" s="5">
        <f t="shared" si="109"/>
        <v>0</v>
      </c>
      <c r="K215" s="5">
        <f t="shared" si="109"/>
        <v>0</v>
      </c>
      <c r="L215" s="23">
        <f t="shared" si="109"/>
        <v>0</v>
      </c>
      <c r="M215" s="5">
        <f t="shared" si="109"/>
        <v>0</v>
      </c>
      <c r="N215" s="5">
        <f t="shared" si="109"/>
        <v>0</v>
      </c>
      <c r="O215" s="5">
        <f t="shared" si="109"/>
        <v>0</v>
      </c>
    </row>
    <row r="216" spans="1:15" ht="21.75" customHeight="1" x14ac:dyDescent="0.3">
      <c r="A216" s="30"/>
      <c r="B216" s="30"/>
      <c r="C216" s="6" t="s">
        <v>53</v>
      </c>
      <c r="D216" s="5">
        <f t="shared" si="104"/>
        <v>0</v>
      </c>
      <c r="E216" s="5">
        <f t="shared" si="109"/>
        <v>0</v>
      </c>
      <c r="F216" s="5">
        <f t="shared" si="109"/>
        <v>0</v>
      </c>
      <c r="G216" s="5">
        <f t="shared" si="109"/>
        <v>0</v>
      </c>
      <c r="H216" s="5">
        <f t="shared" si="109"/>
        <v>0</v>
      </c>
      <c r="I216" s="5">
        <f t="shared" si="109"/>
        <v>0</v>
      </c>
      <c r="J216" s="5">
        <f t="shared" si="109"/>
        <v>0</v>
      </c>
      <c r="K216" s="5">
        <f t="shared" si="109"/>
        <v>0</v>
      </c>
      <c r="L216" s="23">
        <f t="shared" si="109"/>
        <v>0</v>
      </c>
      <c r="M216" s="5">
        <f t="shared" si="109"/>
        <v>0</v>
      </c>
      <c r="N216" s="5">
        <f t="shared" si="109"/>
        <v>0</v>
      </c>
      <c r="O216" s="5">
        <f t="shared" si="109"/>
        <v>0</v>
      </c>
    </row>
    <row r="217" spans="1:15" x14ac:dyDescent="0.3">
      <c r="A217" s="41" t="s">
        <v>44</v>
      </c>
      <c r="B217" s="41" t="s">
        <v>45</v>
      </c>
      <c r="C217" s="4" t="s">
        <v>4</v>
      </c>
      <c r="D217" s="5">
        <f>SUM(E217:O217)</f>
        <v>746759.777</v>
      </c>
      <c r="E217" s="5">
        <f>E218+E219+E220+E222</f>
        <v>46344.800000000003</v>
      </c>
      <c r="F217" s="5">
        <f t="shared" ref="F217:O217" si="111">F218+F219+F220+F222</f>
        <v>46558.1</v>
      </c>
      <c r="G217" s="5">
        <f t="shared" si="111"/>
        <v>46030.7</v>
      </c>
      <c r="H217" s="5">
        <f t="shared" si="111"/>
        <v>57686.6</v>
      </c>
      <c r="I217" s="5">
        <f>I218+I219+I220+I222</f>
        <v>59282.1</v>
      </c>
      <c r="J217" s="5">
        <f t="shared" si="111"/>
        <v>66463.3</v>
      </c>
      <c r="K217" s="5">
        <f t="shared" si="111"/>
        <v>82258.376999999993</v>
      </c>
      <c r="L217" s="23">
        <f>L218+L219+L220+L222</f>
        <v>78988.399999999994</v>
      </c>
      <c r="M217" s="5">
        <f t="shared" si="111"/>
        <v>83652.5</v>
      </c>
      <c r="N217" s="5">
        <f t="shared" si="111"/>
        <v>87932.1</v>
      </c>
      <c r="O217" s="5">
        <f t="shared" si="111"/>
        <v>91562.8</v>
      </c>
    </row>
    <row r="218" spans="1:15" x14ac:dyDescent="0.3">
      <c r="A218" s="41"/>
      <c r="B218" s="41"/>
      <c r="C218" s="6" t="s">
        <v>5</v>
      </c>
      <c r="D218" s="5">
        <f t="shared" si="104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23">
        <v>0</v>
      </c>
      <c r="M218" s="5">
        <v>0</v>
      </c>
      <c r="N218" s="5">
        <v>0</v>
      </c>
      <c r="O218" s="5">
        <v>0</v>
      </c>
    </row>
    <row r="219" spans="1:15" x14ac:dyDescent="0.3">
      <c r="A219" s="41"/>
      <c r="B219" s="41"/>
      <c r="C219" s="6" t="s">
        <v>6</v>
      </c>
      <c r="D219" s="5">
        <f t="shared" si="104"/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23">
        <v>0</v>
      </c>
      <c r="M219" s="5">
        <v>0</v>
      </c>
      <c r="N219" s="5">
        <v>0</v>
      </c>
      <c r="O219" s="5">
        <v>0</v>
      </c>
    </row>
    <row r="220" spans="1:15" ht="27.6" x14ac:dyDescent="0.3">
      <c r="A220" s="41"/>
      <c r="B220" s="41"/>
      <c r="C220" s="6" t="s">
        <v>54</v>
      </c>
      <c r="D220" s="5">
        <f t="shared" si="104"/>
        <v>746759.777</v>
      </c>
      <c r="E220" s="5">
        <v>46344.800000000003</v>
      </c>
      <c r="F220" s="5">
        <v>46558.1</v>
      </c>
      <c r="G220" s="5">
        <v>46030.7</v>
      </c>
      <c r="H220" s="5">
        <v>57686.6</v>
      </c>
      <c r="I220" s="5">
        <v>59282.1</v>
      </c>
      <c r="J220" s="5">
        <v>66463.3</v>
      </c>
      <c r="K220" s="5">
        <v>82258.376999999993</v>
      </c>
      <c r="L220" s="23">
        <v>78988.399999999994</v>
      </c>
      <c r="M220" s="5">
        <v>83652.5</v>
      </c>
      <c r="N220" s="5">
        <v>87932.1</v>
      </c>
      <c r="O220" s="5">
        <v>91562.8</v>
      </c>
    </row>
    <row r="221" spans="1:15" ht="27.6" x14ac:dyDescent="0.3">
      <c r="A221" s="41"/>
      <c r="B221" s="41"/>
      <c r="C221" s="17" t="s">
        <v>55</v>
      </c>
      <c r="D221" s="5">
        <f t="shared" si="104"/>
        <v>642.9</v>
      </c>
      <c r="E221" s="13">
        <v>642.9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25">
        <v>0</v>
      </c>
      <c r="M221" s="13">
        <v>0</v>
      </c>
      <c r="N221" s="13">
        <v>0</v>
      </c>
      <c r="O221" s="13">
        <v>0</v>
      </c>
    </row>
    <row r="222" spans="1:15" ht="21.75" customHeight="1" x14ac:dyDescent="0.3">
      <c r="A222" s="41"/>
      <c r="B222" s="41"/>
      <c r="C222" s="6" t="s">
        <v>53</v>
      </c>
      <c r="D222" s="5">
        <f t="shared" si="104"/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25">
        <v>0</v>
      </c>
      <c r="M222" s="13">
        <v>0</v>
      </c>
      <c r="N222" s="13">
        <v>0</v>
      </c>
      <c r="O222" s="13">
        <v>0</v>
      </c>
    </row>
    <row r="226" spans="12:13" x14ac:dyDescent="0.3">
      <c r="L226" s="26"/>
      <c r="M226" s="14"/>
    </row>
  </sheetData>
  <mergeCells count="87">
    <mergeCell ref="A200:A204"/>
    <mergeCell ref="B200:B204"/>
    <mergeCell ref="A21:A28"/>
    <mergeCell ref="B21:B28"/>
    <mergeCell ref="A35:A39"/>
    <mergeCell ref="B35:B39"/>
    <mergeCell ref="A45:A50"/>
    <mergeCell ref="B45:B50"/>
    <mergeCell ref="B29:B34"/>
    <mergeCell ref="A29:A34"/>
    <mergeCell ref="B133:B137"/>
    <mergeCell ref="A113:A117"/>
    <mergeCell ref="A71:A75"/>
    <mergeCell ref="B71:B75"/>
    <mergeCell ref="A76:A80"/>
    <mergeCell ref="A81:A86"/>
    <mergeCell ref="B93:B98"/>
    <mergeCell ref="B128:B132"/>
    <mergeCell ref="A123:A127"/>
    <mergeCell ref="B123:B127"/>
    <mergeCell ref="A118:A122"/>
    <mergeCell ref="B118:B122"/>
    <mergeCell ref="B61:B65"/>
    <mergeCell ref="A51:A55"/>
    <mergeCell ref="B51:B55"/>
    <mergeCell ref="A128:A132"/>
    <mergeCell ref="A40:A44"/>
    <mergeCell ref="B40:B44"/>
    <mergeCell ref="A56:A60"/>
    <mergeCell ref="B56:B60"/>
    <mergeCell ref="A87:A92"/>
    <mergeCell ref="B87:B92"/>
    <mergeCell ref="B76:B80"/>
    <mergeCell ref="A66:A70"/>
    <mergeCell ref="B81:B86"/>
    <mergeCell ref="A99:A105"/>
    <mergeCell ref="B99:B105"/>
    <mergeCell ref="A93:A98"/>
    <mergeCell ref="A180:A184"/>
    <mergeCell ref="B180:B184"/>
    <mergeCell ref="A195:A199"/>
    <mergeCell ref="L1:O1"/>
    <mergeCell ref="L2:O2"/>
    <mergeCell ref="L3:O3"/>
    <mergeCell ref="L5:N5"/>
    <mergeCell ref="L6:N6"/>
    <mergeCell ref="A160:A164"/>
    <mergeCell ref="B160:B164"/>
    <mergeCell ref="A8:O8"/>
    <mergeCell ref="A10:A11"/>
    <mergeCell ref="B10:B11"/>
    <mergeCell ref="C10:C11"/>
    <mergeCell ref="D10:O10"/>
    <mergeCell ref="B66:B70"/>
    <mergeCell ref="A175:A179"/>
    <mergeCell ref="B175:B179"/>
    <mergeCell ref="A165:A169"/>
    <mergeCell ref="B165:B169"/>
    <mergeCell ref="A170:A174"/>
    <mergeCell ref="B170:B174"/>
    <mergeCell ref="A217:A222"/>
    <mergeCell ref="B217:B222"/>
    <mergeCell ref="A211:A216"/>
    <mergeCell ref="B211:B216"/>
    <mergeCell ref="A205:A210"/>
    <mergeCell ref="B205:B210"/>
    <mergeCell ref="I9:K9"/>
    <mergeCell ref="B153:B159"/>
    <mergeCell ref="A138:A142"/>
    <mergeCell ref="B138:B142"/>
    <mergeCell ref="A153:A159"/>
    <mergeCell ref="B113:B117"/>
    <mergeCell ref="A106:A112"/>
    <mergeCell ref="B106:B112"/>
    <mergeCell ref="A13:A20"/>
    <mergeCell ref="B13:B20"/>
    <mergeCell ref="B148:B152"/>
    <mergeCell ref="A143:A147"/>
    <mergeCell ref="B143:B147"/>
    <mergeCell ref="A133:A137"/>
    <mergeCell ref="A148:A152"/>
    <mergeCell ref="A61:A65"/>
    <mergeCell ref="B195:B199"/>
    <mergeCell ref="A190:A194"/>
    <mergeCell ref="B190:B194"/>
    <mergeCell ref="A185:A189"/>
    <mergeCell ref="B185:B189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4" max="14" man="1"/>
    <brk id="80" max="14" man="1"/>
    <brk id="112" max="14" man="1"/>
    <brk id="147" max="14" man="1"/>
    <brk id="17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2023-01-13T01:06:00Z</cp:lastPrinted>
  <dcterms:created xsi:type="dcterms:W3CDTF">2018-10-25T08:10:06Z</dcterms:created>
  <dcterms:modified xsi:type="dcterms:W3CDTF">2023-01-16T00:18:08Z</dcterms:modified>
</cp:coreProperties>
</file>